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600" windowHeight="9240" activeTab="1"/>
  </bookViews>
  <sheets>
    <sheet name="KA1" sheetId="1" r:id="rId1"/>
    <sheet name="KA2" sheetId="2" r:id="rId2"/>
    <sheet name="Schluessel" sheetId="3" r:id="rId3"/>
  </sheets>
  <definedNames>
    <definedName name="_xlnm.Print_Area" localSheetId="0">'KA1'!$A$1:$AJ$32</definedName>
    <definedName name="_xlnm.Print_Area" localSheetId="1">'KA2'!$A$1:$AJ$32</definedName>
  </definedNames>
  <calcPr fullCalcOnLoad="1"/>
</workbook>
</file>

<file path=xl/comments1.xml><?xml version="1.0" encoding="utf-8"?>
<comments xmlns="http://schemas.openxmlformats.org/spreadsheetml/2006/main">
  <authors>
    <author>Martin Ernst Kraus</author>
  </authors>
  <commentList>
    <comment ref="B4" authorId="0">
      <text>
        <r>
          <rPr>
            <sz val="9"/>
            <rFont val="Tahoma"/>
            <family val="0"/>
          </rPr>
          <t>Angabe in Prozent vornehmen</t>
        </r>
      </text>
    </comment>
    <comment ref="C2" authorId="0">
      <text>
        <r>
          <rPr>
            <b/>
            <sz val="9"/>
            <rFont val="Tahoma"/>
            <family val="0"/>
          </rPr>
          <t>Angabe von Rohpunkten (hier wäre auch die Angabe der Bearbeitungszeit in Minuten adäquat)</t>
        </r>
      </text>
    </comment>
    <comment ref="B2" authorId="0">
      <text>
        <r>
          <rPr>
            <b/>
            <sz val="9"/>
            <rFont val="Tahoma"/>
            <family val="0"/>
          </rPr>
          <t>Nummer der Aufgabe, ggf. zu unterteilen (1a, 1b)</t>
        </r>
      </text>
    </comment>
    <comment ref="AB2" authorId="0">
      <text>
        <r>
          <rPr>
            <b/>
            <sz val="9"/>
            <rFont val="Tahoma"/>
            <family val="0"/>
          </rPr>
          <t>Summe der Rohpunkte</t>
        </r>
      </text>
    </comment>
    <comment ref="AD4" authorId="0">
      <text>
        <r>
          <rPr>
            <b/>
            <sz val="9"/>
            <rFont val="Tahoma"/>
            <family val="0"/>
          </rPr>
          <t>Note im 15-Punkte-System</t>
        </r>
      </text>
    </comment>
    <comment ref="AE4" authorId="0">
      <text>
        <r>
          <rPr>
            <b/>
            <sz val="9"/>
            <rFont val="Tahoma"/>
            <family val="0"/>
          </rPr>
          <t>Note im System 1-6</t>
        </r>
      </text>
    </comment>
  </commentList>
</comments>
</file>

<file path=xl/comments2.xml><?xml version="1.0" encoding="utf-8"?>
<comments xmlns="http://schemas.openxmlformats.org/spreadsheetml/2006/main">
  <authors>
    <author>Martin Ernst Kraus</author>
  </authors>
  <commentList>
    <comment ref="B4" authorId="0">
      <text>
        <r>
          <rPr>
            <sz val="9"/>
            <rFont val="Tahoma"/>
            <family val="0"/>
          </rPr>
          <t>Angabe in Prozent vornehmen</t>
        </r>
      </text>
    </comment>
    <comment ref="C2" authorId="0">
      <text>
        <r>
          <rPr>
            <b/>
            <sz val="9"/>
            <rFont val="Tahoma"/>
            <family val="0"/>
          </rPr>
          <t>Angabe von Rohpunkten (hier wäre auch die Angabe der Bearbeitungszeit in Minuten adäquat)</t>
        </r>
      </text>
    </comment>
    <comment ref="B2" authorId="0">
      <text>
        <r>
          <rPr>
            <b/>
            <sz val="9"/>
            <rFont val="Tahoma"/>
            <family val="0"/>
          </rPr>
          <t>Nummer der Aufgabe, ggf. zu unterteilen (1a, 1b)</t>
        </r>
      </text>
    </comment>
    <comment ref="AB2" authorId="0">
      <text>
        <r>
          <rPr>
            <b/>
            <sz val="9"/>
            <rFont val="Tahoma"/>
            <family val="0"/>
          </rPr>
          <t>Summe der Rohpunkte</t>
        </r>
      </text>
    </comment>
    <comment ref="AD4" authorId="0">
      <text>
        <r>
          <rPr>
            <b/>
            <sz val="9"/>
            <rFont val="Tahoma"/>
            <family val="0"/>
          </rPr>
          <t>Note im 15-Punkte-System</t>
        </r>
      </text>
    </comment>
    <comment ref="AE4" authorId="0">
      <text>
        <r>
          <rPr>
            <b/>
            <sz val="9"/>
            <rFont val="Tahoma"/>
            <family val="0"/>
          </rPr>
          <t>Note im System 1-6</t>
        </r>
      </text>
    </comment>
  </commentList>
</comments>
</file>

<file path=xl/sharedStrings.xml><?xml version="1.0" encoding="utf-8"?>
<sst xmlns="http://schemas.openxmlformats.org/spreadsheetml/2006/main" count="95" uniqueCount="18">
  <si>
    <t>Aufgabe</t>
  </si>
  <si>
    <t>Rohpunkte</t>
  </si>
  <si>
    <t>Summe</t>
  </si>
  <si>
    <t>Prozent</t>
  </si>
  <si>
    <t>Note</t>
  </si>
  <si>
    <t>Mittelwerte</t>
  </si>
  <si>
    <t>Notenspiegel</t>
  </si>
  <si>
    <t>Punkte</t>
  </si>
  <si>
    <t>Graph zeichnen</t>
  </si>
  <si>
    <t>x</t>
  </si>
  <si>
    <t>I</t>
  </si>
  <si>
    <t>II</t>
  </si>
  <si>
    <t>III</t>
  </si>
  <si>
    <t>AFB</t>
  </si>
  <si>
    <t>S</t>
  </si>
  <si>
    <t>%</t>
  </si>
  <si>
    <t>Anf.-Bereich</t>
  </si>
  <si>
    <t>Schüler 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</si>
</sst>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Symbol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2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0" fillId="0" borderId="4" xfId="0" applyFont="1" applyBorder="1" applyAlignment="1">
      <alignment horizontal="center" textRotation="90"/>
    </xf>
    <xf numFmtId="0" fontId="0" fillId="2" borderId="5" xfId="0" applyFont="1" applyFill="1" applyBorder="1" applyAlignment="1">
      <alignment textRotation="90"/>
    </xf>
    <xf numFmtId="0" fontId="0" fillId="2" borderId="6" xfId="0" applyFont="1" applyFill="1" applyBorder="1" applyAlignment="1">
      <alignment textRotation="90"/>
    </xf>
    <xf numFmtId="0" fontId="0" fillId="3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/>
    </xf>
    <xf numFmtId="173" fontId="0" fillId="0" borderId="8" xfId="0" applyNumberFormat="1" applyBorder="1" applyAlignment="1">
      <alignment/>
    </xf>
    <xf numFmtId="0" fontId="4" fillId="2" borderId="0" xfId="0" applyFont="1" applyFill="1" applyAlignment="1">
      <alignment/>
    </xf>
    <xf numFmtId="0" fontId="0" fillId="5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0" fontId="0" fillId="0" borderId="5" xfId="0" applyBorder="1" applyAlignment="1">
      <alignment/>
    </xf>
    <xf numFmtId="0" fontId="0" fillId="5" borderId="2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0" xfId="0" applyAlignment="1">
      <alignment textRotation="90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5" borderId="1" xfId="0" applyNumberFormat="1" applyFill="1" applyBorder="1" applyAlignment="1">
      <alignment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/>
    </xf>
    <xf numFmtId="0" fontId="5" fillId="5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5" borderId="1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0" xfId="0" applyAlignment="1">
      <alignment horizontal="center"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4"/>
  <sheetViews>
    <sheetView zoomScale="114" zoomScaleNormal="114" workbookViewId="0" topLeftCell="A1">
      <selection activeCell="C8" sqref="C8"/>
    </sheetView>
  </sheetViews>
  <sheetFormatPr defaultColWidth="11.421875" defaultRowHeight="12.75"/>
  <cols>
    <col min="1" max="1" width="11.00390625" style="0" customWidth="1"/>
    <col min="2" max="2" width="5.57421875" style="2" customWidth="1"/>
    <col min="3" max="3" width="4.421875" style="2" customWidth="1"/>
    <col min="4" max="4" width="4.7109375" style="2" customWidth="1"/>
    <col min="5" max="5" width="4.140625" style="2" customWidth="1"/>
    <col min="6" max="6" width="4.57421875" style="2" customWidth="1"/>
    <col min="7" max="7" width="4.7109375" style="2" customWidth="1"/>
    <col min="8" max="8" width="4.57421875" style="2" customWidth="1"/>
    <col min="9" max="9" width="4.28125" style="2" customWidth="1"/>
    <col min="10" max="10" width="5.00390625" style="2" customWidth="1"/>
    <col min="11" max="11" width="4.57421875" style="2" customWidth="1"/>
    <col min="12" max="12" width="4.7109375" style="2" customWidth="1"/>
    <col min="13" max="13" width="4.28125" style="2" customWidth="1"/>
    <col min="14" max="14" width="4.57421875" style="2" customWidth="1"/>
    <col min="15" max="16" width="4.7109375" style="2" customWidth="1"/>
    <col min="17" max="17" width="4.28125" style="2" customWidth="1"/>
    <col min="18" max="18" width="4.57421875" style="2" customWidth="1"/>
    <col min="19" max="19" width="4.421875" style="2" customWidth="1"/>
    <col min="20" max="20" width="5.00390625" style="2" customWidth="1"/>
    <col min="21" max="22" width="4.421875" style="2" customWidth="1"/>
    <col min="23" max="23" width="4.7109375" style="2" bestFit="1" customWidth="1"/>
    <col min="24" max="24" width="4.421875" style="2" customWidth="1"/>
    <col min="25" max="25" width="4.57421875" style="2" bestFit="1" customWidth="1"/>
    <col min="26" max="27" width="0.9921875" style="2" customWidth="1"/>
    <col min="28" max="28" width="4.421875" style="0" customWidth="1"/>
    <col min="29" max="29" width="4.57421875" style="0" customWidth="1"/>
    <col min="30" max="31" width="4.421875" style="0" bestFit="1" customWidth="1"/>
    <col min="32" max="33" width="4.00390625" style="0" customWidth="1"/>
    <col min="34" max="34" width="4.28125" style="0" customWidth="1"/>
    <col min="35" max="35" width="3.8515625" style="0" customWidth="1"/>
    <col min="36" max="36" width="4.00390625" style="0" customWidth="1"/>
    <col min="37" max="37" width="6.00390625" style="0" customWidth="1"/>
    <col min="38" max="38" width="5.57421875" style="0" customWidth="1"/>
  </cols>
  <sheetData>
    <row r="1" spans="1:36" ht="71.25" customHeight="1">
      <c r="A1" s="3"/>
      <c r="B1" s="4" t="s">
        <v>0</v>
      </c>
      <c r="C1" s="4" t="s">
        <v>1</v>
      </c>
      <c r="D1" s="4" t="s">
        <v>0</v>
      </c>
      <c r="E1" s="4" t="s">
        <v>1</v>
      </c>
      <c r="F1" s="4" t="s">
        <v>0</v>
      </c>
      <c r="G1" s="4" t="s">
        <v>1</v>
      </c>
      <c r="H1" s="4" t="s">
        <v>0</v>
      </c>
      <c r="I1" s="4" t="s">
        <v>1</v>
      </c>
      <c r="J1" s="4" t="s">
        <v>0</v>
      </c>
      <c r="K1" s="4" t="s">
        <v>1</v>
      </c>
      <c r="L1" s="4" t="s">
        <v>0</v>
      </c>
      <c r="M1" s="4" t="s">
        <v>1</v>
      </c>
      <c r="N1" s="4" t="s">
        <v>0</v>
      </c>
      <c r="O1" s="4" t="s">
        <v>1</v>
      </c>
      <c r="P1" s="4" t="s">
        <v>0</v>
      </c>
      <c r="Q1" s="4" t="s">
        <v>1</v>
      </c>
      <c r="R1" s="4" t="s">
        <v>0</v>
      </c>
      <c r="S1" s="4" t="s">
        <v>1</v>
      </c>
      <c r="T1" s="4" t="s">
        <v>0</v>
      </c>
      <c r="U1" s="4" t="s">
        <v>1</v>
      </c>
      <c r="V1" s="4" t="s">
        <v>0</v>
      </c>
      <c r="W1" s="4" t="s">
        <v>1</v>
      </c>
      <c r="X1" s="4" t="s">
        <v>0</v>
      </c>
      <c r="Y1" s="4" t="s">
        <v>1</v>
      </c>
      <c r="Z1" s="4"/>
      <c r="AA1" s="4"/>
      <c r="AB1" s="4" t="s">
        <v>2</v>
      </c>
      <c r="AC1" s="5" t="s">
        <v>3</v>
      </c>
      <c r="AD1" s="6" t="s">
        <v>4</v>
      </c>
      <c r="AE1" s="7" t="s">
        <v>4</v>
      </c>
      <c r="AF1" s="8" t="str">
        <f>A27</f>
        <v>Graph zeichnen</v>
      </c>
      <c r="AG1" s="9">
        <f>A28</f>
        <v>0</v>
      </c>
      <c r="AH1" s="9">
        <f>A29</f>
        <v>0</v>
      </c>
      <c r="AI1" s="9">
        <f>A30</f>
        <v>0</v>
      </c>
      <c r="AJ1" s="9">
        <f>A31</f>
        <v>0</v>
      </c>
    </row>
    <row r="2" spans="1:36" ht="12.75">
      <c r="A2" s="3"/>
      <c r="B2" s="11">
        <v>1</v>
      </c>
      <c r="C2" s="10">
        <v>8</v>
      </c>
      <c r="D2" s="11">
        <v>2</v>
      </c>
      <c r="E2" s="10">
        <v>6</v>
      </c>
      <c r="F2" s="11">
        <v>3</v>
      </c>
      <c r="G2" s="10"/>
      <c r="H2" s="11">
        <v>4</v>
      </c>
      <c r="I2" s="10"/>
      <c r="J2" s="11"/>
      <c r="K2" s="10"/>
      <c r="L2" s="11"/>
      <c r="M2" s="10"/>
      <c r="N2" s="11"/>
      <c r="O2" s="10"/>
      <c r="P2" s="11"/>
      <c r="Q2" s="10"/>
      <c r="R2" s="11"/>
      <c r="S2" s="10"/>
      <c r="T2" s="12"/>
      <c r="U2" s="10"/>
      <c r="V2" s="12"/>
      <c r="W2" s="10"/>
      <c r="X2" s="11"/>
      <c r="Y2" s="10"/>
      <c r="Z2" s="11"/>
      <c r="AA2" s="10">
        <v>0</v>
      </c>
      <c r="AB2" s="13">
        <f aca="true" t="shared" si="0" ref="AB2:AB12">C2+E2+G2+I2+K2+M2+O2+Q2+S2+U2+W2++Y2+AA2</f>
        <v>14</v>
      </c>
      <c r="AC2" s="14"/>
      <c r="AD2" s="15"/>
      <c r="AE2" s="16"/>
      <c r="AF2" s="17"/>
      <c r="AG2" s="18"/>
      <c r="AH2" s="18"/>
      <c r="AI2" s="18"/>
      <c r="AJ2" s="18"/>
    </row>
    <row r="3" spans="1:36" ht="12.75">
      <c r="A3" s="43" t="s">
        <v>16</v>
      </c>
      <c r="B3" s="44"/>
      <c r="C3" s="45" t="s">
        <v>10</v>
      </c>
      <c r="D3" s="45"/>
      <c r="E3" s="45" t="s">
        <v>11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>
        <f aca="true" t="shared" si="1" ref="AA3:AA25">Z3/100*AA$2</f>
        <v>0</v>
      </c>
      <c r="AB3" s="46"/>
      <c r="AC3" s="47"/>
      <c r="AD3" s="48"/>
      <c r="AE3" s="49"/>
      <c r="AF3" s="50"/>
      <c r="AG3" s="50"/>
      <c r="AH3" s="51"/>
      <c r="AI3" s="51"/>
      <c r="AJ3" s="51"/>
    </row>
    <row r="4" spans="1:38" ht="12.75">
      <c r="A4" s="3" t="s">
        <v>17</v>
      </c>
      <c r="B4" s="37">
        <v>75</v>
      </c>
      <c r="C4" s="1">
        <f aca="true" t="shared" si="2" ref="C4:C25">B4/100*C$2</f>
        <v>6</v>
      </c>
      <c r="D4" s="1">
        <v>0</v>
      </c>
      <c r="E4" s="1">
        <f aca="true" t="shared" si="3" ref="E4:E25">D4/100*E$2</f>
        <v>0</v>
      </c>
      <c r="F4" s="1">
        <v>0</v>
      </c>
      <c r="G4" s="1">
        <f aca="true" t="shared" si="4" ref="G4:G25">F4/100*G$2</f>
        <v>0</v>
      </c>
      <c r="H4" s="1">
        <v>0</v>
      </c>
      <c r="I4" s="1">
        <f aca="true" t="shared" si="5" ref="I4:I25">H4/100*I$2</f>
        <v>0</v>
      </c>
      <c r="J4" s="1">
        <v>0</v>
      </c>
      <c r="K4" s="1">
        <f aca="true" t="shared" si="6" ref="K4:K25">J4/100*K$2</f>
        <v>0</v>
      </c>
      <c r="L4" s="1">
        <v>0</v>
      </c>
      <c r="M4" s="1">
        <f aca="true" t="shared" si="7" ref="M4:M25">L4/100*M$2</f>
        <v>0</v>
      </c>
      <c r="N4" s="1">
        <v>0</v>
      </c>
      <c r="O4" s="1">
        <f aca="true" t="shared" si="8" ref="O4:O25">N4/100*O$2</f>
        <v>0</v>
      </c>
      <c r="P4" s="1">
        <v>0</v>
      </c>
      <c r="Q4" s="1">
        <f aca="true" t="shared" si="9" ref="Q4:Q25">P4/100*Q$2</f>
        <v>0</v>
      </c>
      <c r="R4" s="1">
        <v>0</v>
      </c>
      <c r="S4" s="1">
        <f aca="true" t="shared" si="10" ref="S4:S25">R4/100*S$2</f>
        <v>0</v>
      </c>
      <c r="T4" s="1">
        <v>0</v>
      </c>
      <c r="U4" s="1">
        <f aca="true" t="shared" si="11" ref="U4:U25">T4/100*U$2</f>
        <v>0</v>
      </c>
      <c r="V4" s="1">
        <v>0</v>
      </c>
      <c r="W4" s="1">
        <f aca="true" t="shared" si="12" ref="W4:W25">V4/100*W$2</f>
        <v>0</v>
      </c>
      <c r="X4" s="1">
        <v>0</v>
      </c>
      <c r="Y4" s="1">
        <f aca="true" t="shared" si="13" ref="Y4:Y25">X4/100*Y$2</f>
        <v>0</v>
      </c>
      <c r="Z4" s="1"/>
      <c r="AA4" s="1">
        <f t="shared" si="1"/>
        <v>0</v>
      </c>
      <c r="AB4" s="13">
        <f t="shared" si="0"/>
        <v>6</v>
      </c>
      <c r="AC4" s="14">
        <f aca="true" t="shared" si="14" ref="AC4:AC25">ROUND(AB4/$AB$2*100,0)</f>
        <v>43</v>
      </c>
      <c r="AD4" s="15">
        <f>VLOOKUP(AC4,Schluessel!$A$2:$B$102,2)</f>
        <v>4</v>
      </c>
      <c r="AE4" s="16">
        <f>VLOOKUP(AC4,Schluessel!$A$2:$C$102,3)</f>
        <v>4</v>
      </c>
      <c r="AF4" s="19">
        <f aca="true" t="shared" si="15" ref="AF4:AF11">SUMIF($B$27:$AA$27,"x",B4:AA4)/$AB$27</f>
        <v>75</v>
      </c>
      <c r="AG4" s="21">
        <f aca="true" t="shared" si="16" ref="AG4:AG11">SUMIF($B$28:$AA$28,"x",B4:AA4)/$AB$28</f>
        <v>0</v>
      </c>
      <c r="AH4" s="21">
        <f aca="true" t="shared" si="17" ref="AH4:AH11">SUMIF($B$29:$AA$29,"x",B4:AA4)/$AB$29</f>
        <v>0</v>
      </c>
      <c r="AI4" s="21">
        <f>SUMIF($B$30:$AA$30,"x",B4:Z4)/$AB$30</f>
        <v>0</v>
      </c>
      <c r="AJ4" s="21">
        <f>SUMIF($B$31:$AA$31,"x",B4:AA4)/$AB$31</f>
        <v>0</v>
      </c>
      <c r="AK4" s="52"/>
      <c r="AL4" s="52"/>
    </row>
    <row r="5" spans="1:38" ht="12.75">
      <c r="A5" s="3"/>
      <c r="B5" s="1"/>
      <c r="C5" s="36">
        <f t="shared" si="2"/>
        <v>0</v>
      </c>
      <c r="D5" s="1"/>
      <c r="E5" s="1">
        <f t="shared" si="3"/>
        <v>0</v>
      </c>
      <c r="F5" s="1"/>
      <c r="G5" s="1">
        <f t="shared" si="4"/>
        <v>0</v>
      </c>
      <c r="H5" s="1"/>
      <c r="I5" s="1">
        <f t="shared" si="5"/>
        <v>0</v>
      </c>
      <c r="J5" s="1"/>
      <c r="K5" s="1">
        <f t="shared" si="6"/>
        <v>0</v>
      </c>
      <c r="L5" s="1"/>
      <c r="M5" s="1">
        <f t="shared" si="7"/>
        <v>0</v>
      </c>
      <c r="N5" s="1"/>
      <c r="O5" s="1">
        <f t="shared" si="8"/>
        <v>0</v>
      </c>
      <c r="P5" s="1"/>
      <c r="Q5" s="1">
        <f t="shared" si="9"/>
        <v>0</v>
      </c>
      <c r="R5" s="1"/>
      <c r="S5" s="1">
        <f t="shared" si="10"/>
        <v>0</v>
      </c>
      <c r="T5" s="1"/>
      <c r="U5" s="1">
        <f t="shared" si="11"/>
        <v>0</v>
      </c>
      <c r="V5" s="1"/>
      <c r="W5" s="1">
        <f t="shared" si="12"/>
        <v>0</v>
      </c>
      <c r="X5" s="1"/>
      <c r="Y5" s="1">
        <f t="shared" si="13"/>
        <v>0</v>
      </c>
      <c r="Z5" s="1"/>
      <c r="AA5" s="1">
        <f t="shared" si="1"/>
        <v>0</v>
      </c>
      <c r="AB5" s="13">
        <f t="shared" si="0"/>
        <v>0</v>
      </c>
      <c r="AC5" s="14">
        <f t="shared" si="14"/>
        <v>0</v>
      </c>
      <c r="AD5" s="15">
        <f>VLOOKUP(AC5,Schluessel!$A$2:$B$102,2)</f>
        <v>0</v>
      </c>
      <c r="AE5" s="16">
        <f>VLOOKUP(AC5,Schluessel!$A$2:$C$102,3)</f>
        <v>6</v>
      </c>
      <c r="AF5" s="19">
        <f t="shared" si="15"/>
        <v>0</v>
      </c>
      <c r="AG5" s="19">
        <f t="shared" si="16"/>
        <v>0</v>
      </c>
      <c r="AH5" s="21">
        <f t="shared" si="17"/>
        <v>0</v>
      </c>
      <c r="AI5" s="21">
        <f aca="true" t="shared" si="18" ref="AI5:AI23">SUMIF($B$30:$AA$30,"x",B5:Z5)/$AB$30</f>
        <v>0</v>
      </c>
      <c r="AJ5" s="21">
        <f aca="true" t="shared" si="19" ref="AJ5:AJ23">SUMIF($B$31:$AA$31,"x",B5:AA5)/$AB$31</f>
        <v>0</v>
      </c>
      <c r="AK5" s="52"/>
      <c r="AL5" s="52"/>
    </row>
    <row r="6" spans="1:38" ht="12.75">
      <c r="A6" s="3"/>
      <c r="B6" s="38"/>
      <c r="C6" s="1">
        <f t="shared" si="2"/>
        <v>0</v>
      </c>
      <c r="D6" s="1"/>
      <c r="E6" s="1">
        <f t="shared" si="3"/>
        <v>0</v>
      </c>
      <c r="F6" s="1"/>
      <c r="G6" s="1">
        <f t="shared" si="4"/>
        <v>0</v>
      </c>
      <c r="H6" s="1"/>
      <c r="I6" s="1">
        <f t="shared" si="5"/>
        <v>0</v>
      </c>
      <c r="J6" s="1"/>
      <c r="K6" s="1">
        <f t="shared" si="6"/>
        <v>0</v>
      </c>
      <c r="L6" s="1"/>
      <c r="M6" s="1">
        <f t="shared" si="7"/>
        <v>0</v>
      </c>
      <c r="N6" s="1"/>
      <c r="O6" s="1">
        <f t="shared" si="8"/>
        <v>0</v>
      </c>
      <c r="P6" s="1"/>
      <c r="Q6" s="1">
        <f t="shared" si="9"/>
        <v>0</v>
      </c>
      <c r="R6" s="1"/>
      <c r="S6" s="1">
        <f t="shared" si="10"/>
        <v>0</v>
      </c>
      <c r="T6" s="1"/>
      <c r="U6" s="1">
        <f t="shared" si="11"/>
        <v>0</v>
      </c>
      <c r="V6" s="1"/>
      <c r="W6" s="1">
        <f t="shared" si="12"/>
        <v>0</v>
      </c>
      <c r="X6" s="1"/>
      <c r="Y6" s="1">
        <f t="shared" si="13"/>
        <v>0</v>
      </c>
      <c r="Z6" s="1"/>
      <c r="AA6" s="1">
        <f t="shared" si="1"/>
        <v>0</v>
      </c>
      <c r="AB6" s="13">
        <f t="shared" si="0"/>
        <v>0</v>
      </c>
      <c r="AC6" s="14">
        <f t="shared" si="14"/>
        <v>0</v>
      </c>
      <c r="AD6" s="15">
        <f>VLOOKUP(AC6,Schluessel!$A$2:$B$102,2)</f>
        <v>0</v>
      </c>
      <c r="AE6" s="16">
        <f>VLOOKUP(AC6,Schluessel!$A$2:$C$102,3)</f>
        <v>6</v>
      </c>
      <c r="AF6" s="19">
        <f t="shared" si="15"/>
        <v>0</v>
      </c>
      <c r="AG6" s="21">
        <f t="shared" si="16"/>
        <v>0</v>
      </c>
      <c r="AH6" s="21">
        <f t="shared" si="17"/>
        <v>0</v>
      </c>
      <c r="AI6" s="21">
        <f t="shared" si="18"/>
        <v>0</v>
      </c>
      <c r="AJ6" s="21">
        <f t="shared" si="19"/>
        <v>0</v>
      </c>
      <c r="AK6" s="52"/>
      <c r="AL6" s="52"/>
    </row>
    <row r="7" spans="1:38" ht="12.75">
      <c r="A7" s="3"/>
      <c r="B7" s="1"/>
      <c r="C7" s="1">
        <f t="shared" si="2"/>
        <v>0</v>
      </c>
      <c r="D7" s="1"/>
      <c r="E7" s="1">
        <f t="shared" si="3"/>
        <v>0</v>
      </c>
      <c r="F7" s="1"/>
      <c r="G7" s="1">
        <f t="shared" si="4"/>
        <v>0</v>
      </c>
      <c r="H7" s="1"/>
      <c r="I7" s="1">
        <f t="shared" si="5"/>
        <v>0</v>
      </c>
      <c r="J7" s="1"/>
      <c r="K7" s="1">
        <f t="shared" si="6"/>
        <v>0</v>
      </c>
      <c r="L7" s="1"/>
      <c r="M7" s="1">
        <f t="shared" si="7"/>
        <v>0</v>
      </c>
      <c r="N7" s="1"/>
      <c r="O7" s="1">
        <f t="shared" si="8"/>
        <v>0</v>
      </c>
      <c r="P7" s="1"/>
      <c r="Q7" s="1">
        <f t="shared" si="9"/>
        <v>0</v>
      </c>
      <c r="R7" s="1"/>
      <c r="S7" s="1">
        <f t="shared" si="10"/>
        <v>0</v>
      </c>
      <c r="T7" s="1"/>
      <c r="U7" s="1">
        <f t="shared" si="11"/>
        <v>0</v>
      </c>
      <c r="V7" s="1"/>
      <c r="W7" s="1">
        <f t="shared" si="12"/>
        <v>0</v>
      </c>
      <c r="X7" s="1"/>
      <c r="Y7" s="1">
        <f t="shared" si="13"/>
        <v>0</v>
      </c>
      <c r="Z7" s="1"/>
      <c r="AA7" s="1">
        <f t="shared" si="1"/>
        <v>0</v>
      </c>
      <c r="AB7" s="13">
        <f t="shared" si="0"/>
        <v>0</v>
      </c>
      <c r="AC7" s="14">
        <f t="shared" si="14"/>
        <v>0</v>
      </c>
      <c r="AD7" s="15">
        <f>VLOOKUP(AC7,Schluessel!$A$2:$B$102,2)</f>
        <v>0</v>
      </c>
      <c r="AE7" s="16">
        <f>VLOOKUP(AC7,Schluessel!$A$2:$C$102,3)</f>
        <v>6</v>
      </c>
      <c r="AF7" s="19">
        <f t="shared" si="15"/>
        <v>0</v>
      </c>
      <c r="AG7" s="21">
        <f t="shared" si="16"/>
        <v>0</v>
      </c>
      <c r="AH7" s="21">
        <f t="shared" si="17"/>
        <v>0</v>
      </c>
      <c r="AI7" s="21">
        <f aca="true" t="shared" si="20" ref="AI7:AI15">SUMIF($B$30:$AA$30,"x",B7:Z7)/$AB$30</f>
        <v>0</v>
      </c>
      <c r="AJ7" s="21">
        <f aca="true" t="shared" si="21" ref="AJ7:AJ15">SUMIF($B$31:$AA$31,"x",B7:AA7)/$AB$31</f>
        <v>0</v>
      </c>
      <c r="AK7" s="52"/>
      <c r="AL7" s="52"/>
    </row>
    <row r="8" spans="1:38" ht="12.75">
      <c r="A8" s="3"/>
      <c r="B8" s="1"/>
      <c r="C8" s="1">
        <f t="shared" si="2"/>
        <v>0</v>
      </c>
      <c r="D8" s="1"/>
      <c r="E8" s="1">
        <f t="shared" si="3"/>
        <v>0</v>
      </c>
      <c r="F8" s="1"/>
      <c r="G8" s="1">
        <f t="shared" si="4"/>
        <v>0</v>
      </c>
      <c r="H8" s="1"/>
      <c r="I8" s="1">
        <f t="shared" si="5"/>
        <v>0</v>
      </c>
      <c r="J8" s="1"/>
      <c r="K8" s="1">
        <f t="shared" si="6"/>
        <v>0</v>
      </c>
      <c r="L8" s="1"/>
      <c r="M8" s="1">
        <f t="shared" si="7"/>
        <v>0</v>
      </c>
      <c r="N8" s="1"/>
      <c r="O8" s="1">
        <f t="shared" si="8"/>
        <v>0</v>
      </c>
      <c r="P8" s="1"/>
      <c r="Q8" s="1">
        <f t="shared" si="9"/>
        <v>0</v>
      </c>
      <c r="R8" s="1"/>
      <c r="S8" s="1">
        <f t="shared" si="10"/>
        <v>0</v>
      </c>
      <c r="T8" s="1"/>
      <c r="U8" s="1">
        <f t="shared" si="11"/>
        <v>0</v>
      </c>
      <c r="V8" s="1"/>
      <c r="W8" s="1">
        <f t="shared" si="12"/>
        <v>0</v>
      </c>
      <c r="X8" s="1"/>
      <c r="Y8" s="1">
        <f t="shared" si="13"/>
        <v>0</v>
      </c>
      <c r="Z8" s="1"/>
      <c r="AA8" s="1">
        <f t="shared" si="1"/>
        <v>0</v>
      </c>
      <c r="AB8" s="13">
        <f t="shared" si="0"/>
        <v>0</v>
      </c>
      <c r="AC8" s="14">
        <f t="shared" si="14"/>
        <v>0</v>
      </c>
      <c r="AD8" s="15">
        <f>VLOOKUP(AC8,Schluessel!$A$2:$B$102,2)</f>
        <v>0</v>
      </c>
      <c r="AE8" s="16">
        <f>VLOOKUP(AC8,Schluessel!$A$2:$C$102,3)</f>
        <v>6</v>
      </c>
      <c r="AF8" s="19">
        <f t="shared" si="15"/>
        <v>0</v>
      </c>
      <c r="AG8" s="21">
        <f t="shared" si="16"/>
        <v>0</v>
      </c>
      <c r="AH8" s="21">
        <f t="shared" si="17"/>
        <v>0</v>
      </c>
      <c r="AI8" s="21">
        <f t="shared" si="20"/>
        <v>0</v>
      </c>
      <c r="AJ8" s="21">
        <f t="shared" si="21"/>
        <v>0</v>
      </c>
      <c r="AK8" s="52"/>
      <c r="AL8" s="52"/>
    </row>
    <row r="9" spans="1:38" ht="12.75">
      <c r="A9" s="3"/>
      <c r="B9" s="1"/>
      <c r="C9" s="1">
        <f t="shared" si="2"/>
        <v>0</v>
      </c>
      <c r="D9" s="1"/>
      <c r="E9" s="1">
        <f t="shared" si="3"/>
        <v>0</v>
      </c>
      <c r="F9" s="1"/>
      <c r="G9" s="1">
        <f t="shared" si="4"/>
        <v>0</v>
      </c>
      <c r="H9" s="1"/>
      <c r="I9" s="1">
        <f t="shared" si="5"/>
        <v>0</v>
      </c>
      <c r="J9" s="1"/>
      <c r="K9" s="1">
        <f t="shared" si="6"/>
        <v>0</v>
      </c>
      <c r="L9" s="1"/>
      <c r="M9" s="1">
        <f t="shared" si="7"/>
        <v>0</v>
      </c>
      <c r="N9" s="1"/>
      <c r="O9" s="1">
        <f t="shared" si="8"/>
        <v>0</v>
      </c>
      <c r="P9" s="1"/>
      <c r="Q9" s="1">
        <f t="shared" si="9"/>
        <v>0</v>
      </c>
      <c r="R9" s="1"/>
      <c r="S9" s="1">
        <f t="shared" si="10"/>
        <v>0</v>
      </c>
      <c r="T9" s="1"/>
      <c r="U9" s="1">
        <f t="shared" si="11"/>
        <v>0</v>
      </c>
      <c r="V9" s="1"/>
      <c r="W9" s="1">
        <f t="shared" si="12"/>
        <v>0</v>
      </c>
      <c r="X9" s="1"/>
      <c r="Y9" s="1">
        <f t="shared" si="13"/>
        <v>0</v>
      </c>
      <c r="Z9" s="1"/>
      <c r="AA9" s="1">
        <f t="shared" si="1"/>
        <v>0</v>
      </c>
      <c r="AB9" s="13">
        <f t="shared" si="0"/>
        <v>0</v>
      </c>
      <c r="AC9" s="14">
        <f t="shared" si="14"/>
        <v>0</v>
      </c>
      <c r="AD9" s="15">
        <f>VLOOKUP(AC9,Schluessel!$A$2:$B$102,2)</f>
        <v>0</v>
      </c>
      <c r="AE9" s="16">
        <f>VLOOKUP(AC9,Schluessel!$A$2:$C$102,3)</f>
        <v>6</v>
      </c>
      <c r="AF9" s="19">
        <f t="shared" si="15"/>
        <v>0</v>
      </c>
      <c r="AG9" s="21">
        <f t="shared" si="16"/>
        <v>0</v>
      </c>
      <c r="AH9" s="21">
        <f t="shared" si="17"/>
        <v>0</v>
      </c>
      <c r="AI9" s="21">
        <f t="shared" si="20"/>
        <v>0</v>
      </c>
      <c r="AJ9" s="21">
        <f t="shared" si="21"/>
        <v>0</v>
      </c>
      <c r="AK9" s="52"/>
      <c r="AL9" s="52"/>
    </row>
    <row r="10" spans="1:38" ht="12.75">
      <c r="A10" s="3"/>
      <c r="B10" s="1"/>
      <c r="C10" s="1">
        <f t="shared" si="2"/>
        <v>0</v>
      </c>
      <c r="D10" s="1"/>
      <c r="E10" s="1">
        <f t="shared" si="3"/>
        <v>0</v>
      </c>
      <c r="F10" s="1"/>
      <c r="G10" s="1">
        <f t="shared" si="4"/>
        <v>0</v>
      </c>
      <c r="H10" s="1"/>
      <c r="I10" s="1">
        <f t="shared" si="5"/>
        <v>0</v>
      </c>
      <c r="J10" s="1"/>
      <c r="K10" s="1">
        <f t="shared" si="6"/>
        <v>0</v>
      </c>
      <c r="L10" s="1"/>
      <c r="M10" s="1">
        <f t="shared" si="7"/>
        <v>0</v>
      </c>
      <c r="N10" s="1"/>
      <c r="O10" s="1">
        <f t="shared" si="8"/>
        <v>0</v>
      </c>
      <c r="P10" s="1"/>
      <c r="Q10" s="1">
        <f t="shared" si="9"/>
        <v>0</v>
      </c>
      <c r="R10" s="1"/>
      <c r="S10" s="1">
        <f t="shared" si="10"/>
        <v>0</v>
      </c>
      <c r="T10" s="1"/>
      <c r="U10" s="1">
        <f t="shared" si="11"/>
        <v>0</v>
      </c>
      <c r="V10" s="1"/>
      <c r="W10" s="1">
        <f t="shared" si="12"/>
        <v>0</v>
      </c>
      <c r="X10" s="1"/>
      <c r="Y10" s="1">
        <f t="shared" si="13"/>
        <v>0</v>
      </c>
      <c r="Z10" s="1"/>
      <c r="AA10" s="1">
        <f t="shared" si="1"/>
        <v>0</v>
      </c>
      <c r="AB10" s="13">
        <f t="shared" si="0"/>
        <v>0</v>
      </c>
      <c r="AC10" s="14">
        <f t="shared" si="14"/>
        <v>0</v>
      </c>
      <c r="AD10" s="15">
        <f>VLOOKUP(AC10,Schluessel!$A$2:$B$102,2)</f>
        <v>0</v>
      </c>
      <c r="AE10" s="16">
        <f>VLOOKUP(AC10,Schluessel!$A$2:$C$102,3)</f>
        <v>6</v>
      </c>
      <c r="AF10" s="19">
        <f t="shared" si="15"/>
        <v>0</v>
      </c>
      <c r="AG10" s="19">
        <f t="shared" si="16"/>
        <v>0</v>
      </c>
      <c r="AH10" s="21">
        <f t="shared" si="17"/>
        <v>0</v>
      </c>
      <c r="AI10" s="21">
        <f t="shared" si="20"/>
        <v>0</v>
      </c>
      <c r="AJ10" s="21">
        <f t="shared" si="21"/>
        <v>0</v>
      </c>
      <c r="AK10" s="52"/>
      <c r="AL10" s="52"/>
    </row>
    <row r="11" spans="1:38" ht="12.75">
      <c r="A11" s="3"/>
      <c r="B11" s="1"/>
      <c r="C11" s="1">
        <f t="shared" si="2"/>
        <v>0</v>
      </c>
      <c r="D11" s="1"/>
      <c r="E11" s="1">
        <f t="shared" si="3"/>
        <v>0</v>
      </c>
      <c r="F11" s="1"/>
      <c r="G11" s="1">
        <f t="shared" si="4"/>
        <v>0</v>
      </c>
      <c r="H11" s="1"/>
      <c r="I11" s="1">
        <f t="shared" si="5"/>
        <v>0</v>
      </c>
      <c r="J11" s="1"/>
      <c r="K11" s="1">
        <f t="shared" si="6"/>
        <v>0</v>
      </c>
      <c r="L11" s="1"/>
      <c r="M11" s="1">
        <f t="shared" si="7"/>
        <v>0</v>
      </c>
      <c r="N11" s="1"/>
      <c r="O11" s="1">
        <f t="shared" si="8"/>
        <v>0</v>
      </c>
      <c r="P11" s="1"/>
      <c r="Q11" s="1">
        <f t="shared" si="9"/>
        <v>0</v>
      </c>
      <c r="R11" s="1"/>
      <c r="S11" s="1">
        <f t="shared" si="10"/>
        <v>0</v>
      </c>
      <c r="T11" s="1"/>
      <c r="U11" s="1">
        <f t="shared" si="11"/>
        <v>0</v>
      </c>
      <c r="V11" s="1"/>
      <c r="W11" s="1">
        <f t="shared" si="12"/>
        <v>0</v>
      </c>
      <c r="X11" s="1"/>
      <c r="Y11" s="1">
        <f t="shared" si="13"/>
        <v>0</v>
      </c>
      <c r="Z11" s="1"/>
      <c r="AA11" s="1">
        <f t="shared" si="1"/>
        <v>0</v>
      </c>
      <c r="AB11" s="13">
        <f t="shared" si="0"/>
        <v>0</v>
      </c>
      <c r="AC11" s="14">
        <f t="shared" si="14"/>
        <v>0</v>
      </c>
      <c r="AD11" s="15">
        <f>VLOOKUP(AC11,Schluessel!$A$2:$B$102,2)</f>
        <v>0</v>
      </c>
      <c r="AE11" s="16">
        <f>VLOOKUP(AC11,Schluessel!$A$2:$C$102,3)</f>
        <v>6</v>
      </c>
      <c r="AF11" s="19">
        <f t="shared" si="15"/>
        <v>0</v>
      </c>
      <c r="AG11" s="21">
        <f t="shared" si="16"/>
        <v>0</v>
      </c>
      <c r="AH11" s="21">
        <f t="shared" si="17"/>
        <v>0</v>
      </c>
      <c r="AI11" s="21">
        <f t="shared" si="20"/>
        <v>0</v>
      </c>
      <c r="AJ11" s="21">
        <f t="shared" si="21"/>
        <v>0</v>
      </c>
      <c r="AK11" s="52"/>
      <c r="AL11" s="52"/>
    </row>
    <row r="12" spans="1:38" ht="12.75">
      <c r="A12" s="3"/>
      <c r="B12" s="1"/>
      <c r="C12" s="1">
        <f t="shared" si="2"/>
        <v>0</v>
      </c>
      <c r="D12" s="1"/>
      <c r="E12" s="1">
        <f t="shared" si="3"/>
        <v>0</v>
      </c>
      <c r="F12" s="1"/>
      <c r="G12" s="1">
        <f t="shared" si="4"/>
        <v>0</v>
      </c>
      <c r="H12" s="1"/>
      <c r="I12" s="1">
        <f t="shared" si="5"/>
        <v>0</v>
      </c>
      <c r="J12" s="1"/>
      <c r="K12" s="1">
        <f t="shared" si="6"/>
        <v>0</v>
      </c>
      <c r="L12" s="1"/>
      <c r="M12" s="1">
        <f t="shared" si="7"/>
        <v>0</v>
      </c>
      <c r="N12" s="1"/>
      <c r="O12" s="1">
        <f t="shared" si="8"/>
        <v>0</v>
      </c>
      <c r="P12" s="1"/>
      <c r="Q12" s="1">
        <f t="shared" si="9"/>
        <v>0</v>
      </c>
      <c r="R12" s="1"/>
      <c r="S12" s="1">
        <f t="shared" si="10"/>
        <v>0</v>
      </c>
      <c r="T12" s="1"/>
      <c r="U12" s="1">
        <f t="shared" si="11"/>
        <v>0</v>
      </c>
      <c r="V12" s="1"/>
      <c r="W12" s="1">
        <f t="shared" si="12"/>
        <v>0</v>
      </c>
      <c r="X12" s="1"/>
      <c r="Y12" s="1">
        <f t="shared" si="13"/>
        <v>0</v>
      </c>
      <c r="Z12" s="1"/>
      <c r="AA12" s="1">
        <f t="shared" si="1"/>
        <v>0</v>
      </c>
      <c r="AB12" s="13">
        <f t="shared" si="0"/>
        <v>0</v>
      </c>
      <c r="AC12" s="14">
        <f t="shared" si="14"/>
        <v>0</v>
      </c>
      <c r="AD12" s="15">
        <f>VLOOKUP(AC12,Schluessel!$A$2:$B$102,2)</f>
        <v>0</v>
      </c>
      <c r="AE12" s="16">
        <f>VLOOKUP(AC12,Schluessel!$A$2:$C$102,3)</f>
        <v>6</v>
      </c>
      <c r="AF12" s="19">
        <f aca="true" t="shared" si="22" ref="AF12:AF23">SUMIF($B$27:$AA$27,"x",B12:AA12)/$AB$27</f>
        <v>0</v>
      </c>
      <c r="AG12" s="21">
        <f aca="true" t="shared" si="23" ref="AG12:AG23">SUMIF($B$28:$AA$28,"x",B12:AA12)/$AB$28</f>
        <v>0</v>
      </c>
      <c r="AH12" s="21">
        <f aca="true" t="shared" si="24" ref="AH12:AH23">SUMIF($B$29:$AA$29,"x",B12:AA12)/$AB$29</f>
        <v>0</v>
      </c>
      <c r="AI12" s="21">
        <f t="shared" si="20"/>
        <v>0</v>
      </c>
      <c r="AJ12" s="21">
        <f t="shared" si="21"/>
        <v>0</v>
      </c>
      <c r="AK12" s="52"/>
      <c r="AL12" s="52"/>
    </row>
    <row r="13" spans="1:38" ht="12.75">
      <c r="A13" s="3"/>
      <c r="B13" s="1"/>
      <c r="C13" s="1">
        <f t="shared" si="2"/>
        <v>0</v>
      </c>
      <c r="D13" s="1"/>
      <c r="E13" s="1">
        <f t="shared" si="3"/>
        <v>0</v>
      </c>
      <c r="F13" s="1"/>
      <c r="G13" s="1">
        <f t="shared" si="4"/>
        <v>0</v>
      </c>
      <c r="H13" s="1"/>
      <c r="I13" s="1">
        <f t="shared" si="5"/>
        <v>0</v>
      </c>
      <c r="J13" s="1"/>
      <c r="K13" s="1">
        <f t="shared" si="6"/>
        <v>0</v>
      </c>
      <c r="L13" s="1"/>
      <c r="M13" s="1">
        <f t="shared" si="7"/>
        <v>0</v>
      </c>
      <c r="N13" s="1"/>
      <c r="O13" s="1">
        <f t="shared" si="8"/>
        <v>0</v>
      </c>
      <c r="P13" s="1"/>
      <c r="Q13" s="1">
        <f t="shared" si="9"/>
        <v>0</v>
      </c>
      <c r="R13" s="1"/>
      <c r="S13" s="1">
        <f t="shared" si="10"/>
        <v>0</v>
      </c>
      <c r="T13" s="1"/>
      <c r="U13" s="1">
        <f t="shared" si="11"/>
        <v>0</v>
      </c>
      <c r="V13" s="1"/>
      <c r="W13" s="1">
        <f t="shared" si="12"/>
        <v>0</v>
      </c>
      <c r="X13" s="1"/>
      <c r="Y13" s="1">
        <f t="shared" si="13"/>
        <v>0</v>
      </c>
      <c r="Z13" s="1"/>
      <c r="AA13" s="1">
        <f t="shared" si="1"/>
        <v>0</v>
      </c>
      <c r="AB13" s="13">
        <f aca="true" t="shared" si="25" ref="AB13:AB23">C13+E13+G13+I13+K13+M13+O13+Q13+S13+U13+W13++Y13+AA13</f>
        <v>0</v>
      </c>
      <c r="AC13" s="14">
        <f t="shared" si="14"/>
        <v>0</v>
      </c>
      <c r="AD13" s="15">
        <f>VLOOKUP(AC13,Schluessel!$A$2:$B$102,2)</f>
        <v>0</v>
      </c>
      <c r="AE13" s="16">
        <f>VLOOKUP(AC13,Schluessel!$A$2:$C$102,3)</f>
        <v>6</v>
      </c>
      <c r="AF13" s="19">
        <f t="shared" si="22"/>
        <v>0</v>
      </c>
      <c r="AG13" s="21">
        <f t="shared" si="23"/>
        <v>0</v>
      </c>
      <c r="AH13" s="21">
        <f t="shared" si="24"/>
        <v>0</v>
      </c>
      <c r="AI13" s="21">
        <f t="shared" si="20"/>
        <v>0</v>
      </c>
      <c r="AJ13" s="21">
        <f t="shared" si="21"/>
        <v>0</v>
      </c>
      <c r="AK13" s="52"/>
      <c r="AL13" s="52"/>
    </row>
    <row r="14" spans="1:38" ht="12.75">
      <c r="A14" s="3"/>
      <c r="B14" s="1"/>
      <c r="C14" s="1">
        <f t="shared" si="2"/>
        <v>0</v>
      </c>
      <c r="D14" s="1"/>
      <c r="E14" s="1">
        <f t="shared" si="3"/>
        <v>0</v>
      </c>
      <c r="F14" s="1"/>
      <c r="G14" s="1">
        <f t="shared" si="4"/>
        <v>0</v>
      </c>
      <c r="H14" s="1"/>
      <c r="I14" s="1">
        <f t="shared" si="5"/>
        <v>0</v>
      </c>
      <c r="J14" s="1"/>
      <c r="K14" s="1">
        <f t="shared" si="6"/>
        <v>0</v>
      </c>
      <c r="L14" s="1"/>
      <c r="M14" s="1">
        <f t="shared" si="7"/>
        <v>0</v>
      </c>
      <c r="N14" s="1"/>
      <c r="O14" s="1">
        <f t="shared" si="8"/>
        <v>0</v>
      </c>
      <c r="P14" s="1"/>
      <c r="Q14" s="1">
        <f t="shared" si="9"/>
        <v>0</v>
      </c>
      <c r="R14" s="1"/>
      <c r="S14" s="1">
        <f t="shared" si="10"/>
        <v>0</v>
      </c>
      <c r="T14" s="1"/>
      <c r="U14" s="1">
        <f t="shared" si="11"/>
        <v>0</v>
      </c>
      <c r="V14" s="1"/>
      <c r="W14" s="1">
        <f t="shared" si="12"/>
        <v>0</v>
      </c>
      <c r="X14" s="1"/>
      <c r="Y14" s="1">
        <f t="shared" si="13"/>
        <v>0</v>
      </c>
      <c r="Z14" s="1"/>
      <c r="AA14" s="1">
        <f t="shared" si="1"/>
        <v>0</v>
      </c>
      <c r="AB14" s="13">
        <f t="shared" si="25"/>
        <v>0</v>
      </c>
      <c r="AC14" s="14">
        <f t="shared" si="14"/>
        <v>0</v>
      </c>
      <c r="AD14" s="15">
        <f>VLOOKUP(AC14,Schluessel!$A$2:$B$102,2)</f>
        <v>0</v>
      </c>
      <c r="AE14" s="16">
        <f>VLOOKUP(AC14,Schluessel!$A$2:$C$102,3)</f>
        <v>6</v>
      </c>
      <c r="AF14" s="19">
        <f t="shared" si="22"/>
        <v>0</v>
      </c>
      <c r="AG14" s="21">
        <f t="shared" si="23"/>
        <v>0</v>
      </c>
      <c r="AH14" s="21">
        <f t="shared" si="24"/>
        <v>0</v>
      </c>
      <c r="AI14" s="21">
        <f t="shared" si="20"/>
        <v>0</v>
      </c>
      <c r="AJ14" s="21">
        <f t="shared" si="21"/>
        <v>0</v>
      </c>
      <c r="AK14" s="52"/>
      <c r="AL14" s="52"/>
    </row>
    <row r="15" spans="1:38" ht="12.75">
      <c r="A15" s="3"/>
      <c r="B15" s="1"/>
      <c r="C15" s="1">
        <f t="shared" si="2"/>
        <v>0</v>
      </c>
      <c r="D15" s="1"/>
      <c r="E15" s="1">
        <f t="shared" si="3"/>
        <v>0</v>
      </c>
      <c r="F15" s="1"/>
      <c r="G15" s="1">
        <f t="shared" si="4"/>
        <v>0</v>
      </c>
      <c r="H15" s="1"/>
      <c r="I15" s="1">
        <f t="shared" si="5"/>
        <v>0</v>
      </c>
      <c r="J15" s="1"/>
      <c r="K15" s="1">
        <f t="shared" si="6"/>
        <v>0</v>
      </c>
      <c r="L15" s="1"/>
      <c r="M15" s="1">
        <f t="shared" si="7"/>
        <v>0</v>
      </c>
      <c r="N15" s="1"/>
      <c r="O15" s="1">
        <f t="shared" si="8"/>
        <v>0</v>
      </c>
      <c r="P15" s="1"/>
      <c r="Q15" s="1">
        <f t="shared" si="9"/>
        <v>0</v>
      </c>
      <c r="R15" s="1"/>
      <c r="S15" s="1">
        <f t="shared" si="10"/>
        <v>0</v>
      </c>
      <c r="T15" s="1"/>
      <c r="U15" s="1">
        <f t="shared" si="11"/>
        <v>0</v>
      </c>
      <c r="V15" s="1"/>
      <c r="W15" s="1">
        <f t="shared" si="12"/>
        <v>0</v>
      </c>
      <c r="X15" s="1"/>
      <c r="Y15" s="1">
        <f t="shared" si="13"/>
        <v>0</v>
      </c>
      <c r="Z15" s="1"/>
      <c r="AA15" s="1">
        <f t="shared" si="1"/>
        <v>0</v>
      </c>
      <c r="AB15" s="13">
        <f t="shared" si="25"/>
        <v>0</v>
      </c>
      <c r="AC15" s="14">
        <f t="shared" si="14"/>
        <v>0</v>
      </c>
      <c r="AD15" s="15">
        <f>VLOOKUP(AC15,Schluessel!$A$2:$B$102,2)</f>
        <v>0</v>
      </c>
      <c r="AE15" s="16">
        <f>VLOOKUP(AC15,Schluessel!$A$2:$C$102,3)</f>
        <v>6</v>
      </c>
      <c r="AF15" s="19">
        <f t="shared" si="22"/>
        <v>0</v>
      </c>
      <c r="AG15" s="19">
        <f t="shared" si="23"/>
        <v>0</v>
      </c>
      <c r="AH15" s="21">
        <f t="shared" si="24"/>
        <v>0</v>
      </c>
      <c r="AI15" s="21">
        <f t="shared" si="20"/>
        <v>0</v>
      </c>
      <c r="AJ15" s="21">
        <f t="shared" si="21"/>
        <v>0</v>
      </c>
      <c r="AK15" s="52"/>
      <c r="AL15" s="52"/>
    </row>
    <row r="16" spans="1:38" ht="12.75">
      <c r="A16" s="3"/>
      <c r="B16" s="1"/>
      <c r="C16" s="1">
        <f t="shared" si="2"/>
        <v>0</v>
      </c>
      <c r="D16" s="1"/>
      <c r="E16" s="1">
        <f t="shared" si="3"/>
        <v>0</v>
      </c>
      <c r="F16" s="1"/>
      <c r="G16" s="1">
        <f t="shared" si="4"/>
        <v>0</v>
      </c>
      <c r="H16" s="1"/>
      <c r="I16" s="1">
        <f t="shared" si="5"/>
        <v>0</v>
      </c>
      <c r="J16" s="1"/>
      <c r="K16" s="1">
        <f t="shared" si="6"/>
        <v>0</v>
      </c>
      <c r="L16" s="1"/>
      <c r="M16" s="1">
        <f t="shared" si="7"/>
        <v>0</v>
      </c>
      <c r="N16" s="1"/>
      <c r="O16" s="1">
        <f t="shared" si="8"/>
        <v>0</v>
      </c>
      <c r="P16" s="1"/>
      <c r="Q16" s="1">
        <f t="shared" si="9"/>
        <v>0</v>
      </c>
      <c r="R16" s="1"/>
      <c r="S16" s="1">
        <f t="shared" si="10"/>
        <v>0</v>
      </c>
      <c r="T16" s="1"/>
      <c r="U16" s="1">
        <f t="shared" si="11"/>
        <v>0</v>
      </c>
      <c r="V16" s="1"/>
      <c r="W16" s="1">
        <f t="shared" si="12"/>
        <v>0</v>
      </c>
      <c r="X16" s="1"/>
      <c r="Y16" s="1">
        <f t="shared" si="13"/>
        <v>0</v>
      </c>
      <c r="Z16" s="1"/>
      <c r="AA16" s="1">
        <f t="shared" si="1"/>
        <v>0</v>
      </c>
      <c r="AB16" s="13">
        <f t="shared" si="25"/>
        <v>0</v>
      </c>
      <c r="AC16" s="14">
        <f t="shared" si="14"/>
        <v>0</v>
      </c>
      <c r="AD16" s="15">
        <f>VLOOKUP(AC16,Schluessel!$A$2:$B$102,2)</f>
        <v>0</v>
      </c>
      <c r="AE16" s="16">
        <f>VLOOKUP(AC16,Schluessel!$A$2:$C$102,3)</f>
        <v>6</v>
      </c>
      <c r="AF16" s="19">
        <f t="shared" si="22"/>
        <v>0</v>
      </c>
      <c r="AG16" s="21">
        <f t="shared" si="23"/>
        <v>0</v>
      </c>
      <c r="AH16" s="21">
        <f t="shared" si="24"/>
        <v>0</v>
      </c>
      <c r="AI16" s="21">
        <f t="shared" si="18"/>
        <v>0</v>
      </c>
      <c r="AJ16" s="21">
        <f t="shared" si="19"/>
        <v>0</v>
      </c>
      <c r="AK16" s="52"/>
      <c r="AL16" s="52"/>
    </row>
    <row r="17" spans="1:38" ht="12.75">
      <c r="A17" s="3"/>
      <c r="B17" s="1"/>
      <c r="C17" s="1">
        <f t="shared" si="2"/>
        <v>0</v>
      </c>
      <c r="D17" s="1"/>
      <c r="E17" s="1">
        <f t="shared" si="3"/>
        <v>0</v>
      </c>
      <c r="F17" s="1"/>
      <c r="G17" s="1">
        <f t="shared" si="4"/>
        <v>0</v>
      </c>
      <c r="H17" s="1"/>
      <c r="I17" s="1">
        <f t="shared" si="5"/>
        <v>0</v>
      </c>
      <c r="J17" s="1"/>
      <c r="K17" s="1">
        <f t="shared" si="6"/>
        <v>0</v>
      </c>
      <c r="L17" s="1"/>
      <c r="M17" s="1">
        <f t="shared" si="7"/>
        <v>0</v>
      </c>
      <c r="N17" s="1"/>
      <c r="O17" s="1">
        <f t="shared" si="8"/>
        <v>0</v>
      </c>
      <c r="P17" s="1"/>
      <c r="Q17" s="1">
        <f t="shared" si="9"/>
        <v>0</v>
      </c>
      <c r="R17" s="1"/>
      <c r="S17" s="1">
        <f t="shared" si="10"/>
        <v>0</v>
      </c>
      <c r="T17" s="1"/>
      <c r="U17" s="1">
        <f t="shared" si="11"/>
        <v>0</v>
      </c>
      <c r="V17" s="1"/>
      <c r="W17" s="1">
        <f t="shared" si="12"/>
        <v>0</v>
      </c>
      <c r="X17" s="1"/>
      <c r="Y17" s="1">
        <f t="shared" si="13"/>
        <v>0</v>
      </c>
      <c r="Z17" s="1"/>
      <c r="AA17" s="1">
        <f t="shared" si="1"/>
        <v>0</v>
      </c>
      <c r="AB17" s="13">
        <f t="shared" si="25"/>
        <v>0</v>
      </c>
      <c r="AC17" s="14">
        <f t="shared" si="14"/>
        <v>0</v>
      </c>
      <c r="AD17" s="15">
        <f>VLOOKUP(AC17,Schluessel!$A$2:$B$102,2)</f>
        <v>0</v>
      </c>
      <c r="AE17" s="16">
        <f>VLOOKUP(AC17,Schluessel!$A$2:$C$102,3)</f>
        <v>6</v>
      </c>
      <c r="AF17" s="19">
        <f t="shared" si="22"/>
        <v>0</v>
      </c>
      <c r="AG17" s="21">
        <f t="shared" si="23"/>
        <v>0</v>
      </c>
      <c r="AH17" s="21">
        <f t="shared" si="24"/>
        <v>0</v>
      </c>
      <c r="AI17" s="21">
        <f t="shared" si="18"/>
        <v>0</v>
      </c>
      <c r="AJ17" s="21">
        <f t="shared" si="19"/>
        <v>0</v>
      </c>
      <c r="AK17" s="52"/>
      <c r="AL17" s="52"/>
    </row>
    <row r="18" spans="1:38" ht="12.75">
      <c r="A18" s="3"/>
      <c r="B18" s="1"/>
      <c r="C18" s="1">
        <f t="shared" si="2"/>
        <v>0</v>
      </c>
      <c r="D18" s="1"/>
      <c r="E18" s="1">
        <f t="shared" si="3"/>
        <v>0</v>
      </c>
      <c r="F18" s="1"/>
      <c r="G18" s="1">
        <f t="shared" si="4"/>
        <v>0</v>
      </c>
      <c r="H18" s="1"/>
      <c r="I18" s="1">
        <f t="shared" si="5"/>
        <v>0</v>
      </c>
      <c r="J18" s="1"/>
      <c r="K18" s="1">
        <f t="shared" si="6"/>
        <v>0</v>
      </c>
      <c r="L18" s="1"/>
      <c r="M18" s="1">
        <f t="shared" si="7"/>
        <v>0</v>
      </c>
      <c r="N18" s="1"/>
      <c r="O18" s="1">
        <f t="shared" si="8"/>
        <v>0</v>
      </c>
      <c r="P18" s="1"/>
      <c r="Q18" s="1">
        <f t="shared" si="9"/>
        <v>0</v>
      </c>
      <c r="R18" s="1"/>
      <c r="S18" s="1">
        <v>0</v>
      </c>
      <c r="T18" s="1"/>
      <c r="U18" s="1">
        <v>0</v>
      </c>
      <c r="V18" s="1"/>
      <c r="W18" s="1">
        <f t="shared" si="12"/>
        <v>0</v>
      </c>
      <c r="X18" s="1"/>
      <c r="Y18" s="1">
        <f t="shared" si="13"/>
        <v>0</v>
      </c>
      <c r="Z18" s="1"/>
      <c r="AA18" s="1">
        <f t="shared" si="1"/>
        <v>0</v>
      </c>
      <c r="AB18" s="13">
        <f t="shared" si="25"/>
        <v>0</v>
      </c>
      <c r="AC18" s="14">
        <f t="shared" si="14"/>
        <v>0</v>
      </c>
      <c r="AD18" s="15">
        <f>VLOOKUP(AC18,Schluessel!$A$2:$B$102,2)</f>
        <v>0</v>
      </c>
      <c r="AE18" s="16">
        <f>VLOOKUP(AC18,Schluessel!$A$2:$C$102,3)</f>
        <v>6</v>
      </c>
      <c r="AF18" s="19">
        <f t="shared" si="22"/>
        <v>0</v>
      </c>
      <c r="AG18" s="21">
        <f t="shared" si="23"/>
        <v>0</v>
      </c>
      <c r="AH18" s="21">
        <f t="shared" si="24"/>
        <v>0</v>
      </c>
      <c r="AI18" s="21">
        <f t="shared" si="18"/>
        <v>0</v>
      </c>
      <c r="AJ18" s="21">
        <f t="shared" si="19"/>
        <v>0</v>
      </c>
      <c r="AK18" s="52"/>
      <c r="AL18" s="52"/>
    </row>
    <row r="19" spans="1:38" ht="12.75">
      <c r="A19" s="3"/>
      <c r="B19" s="1"/>
      <c r="C19" s="1">
        <f t="shared" si="2"/>
        <v>0</v>
      </c>
      <c r="D19" s="1"/>
      <c r="E19" s="1">
        <f t="shared" si="3"/>
        <v>0</v>
      </c>
      <c r="F19" s="1"/>
      <c r="G19" s="1">
        <f t="shared" si="4"/>
        <v>0</v>
      </c>
      <c r="H19" s="1"/>
      <c r="I19" s="1">
        <f t="shared" si="5"/>
        <v>0</v>
      </c>
      <c r="J19" s="1"/>
      <c r="K19" s="1">
        <f t="shared" si="6"/>
        <v>0</v>
      </c>
      <c r="L19" s="1"/>
      <c r="M19" s="1">
        <f t="shared" si="7"/>
        <v>0</v>
      </c>
      <c r="N19" s="1"/>
      <c r="O19" s="1">
        <f t="shared" si="8"/>
        <v>0</v>
      </c>
      <c r="P19" s="1"/>
      <c r="Q19" s="1">
        <f t="shared" si="9"/>
        <v>0</v>
      </c>
      <c r="R19" s="1"/>
      <c r="S19" s="1">
        <f t="shared" si="10"/>
        <v>0</v>
      </c>
      <c r="T19" s="1"/>
      <c r="U19" s="1">
        <f t="shared" si="11"/>
        <v>0</v>
      </c>
      <c r="V19" s="1"/>
      <c r="W19" s="1">
        <f t="shared" si="12"/>
        <v>0</v>
      </c>
      <c r="X19" s="1"/>
      <c r="Y19" s="1">
        <f t="shared" si="13"/>
        <v>0</v>
      </c>
      <c r="Z19" s="1"/>
      <c r="AA19" s="1">
        <f t="shared" si="1"/>
        <v>0</v>
      </c>
      <c r="AB19" s="13">
        <f t="shared" si="25"/>
        <v>0</v>
      </c>
      <c r="AC19" s="14">
        <f t="shared" si="14"/>
        <v>0</v>
      </c>
      <c r="AD19" s="15">
        <f>VLOOKUP(AC19,Schluessel!$A$2:$B$102,2)</f>
        <v>0</v>
      </c>
      <c r="AE19" s="16">
        <f>VLOOKUP(AC19,Schluessel!$A$2:$C$102,3)</f>
        <v>6</v>
      </c>
      <c r="AF19" s="19">
        <f t="shared" si="22"/>
        <v>0</v>
      </c>
      <c r="AG19" s="21">
        <f t="shared" si="23"/>
        <v>0</v>
      </c>
      <c r="AH19" s="21">
        <f t="shared" si="24"/>
        <v>0</v>
      </c>
      <c r="AI19" s="21">
        <f t="shared" si="18"/>
        <v>0</v>
      </c>
      <c r="AJ19" s="21">
        <f t="shared" si="19"/>
        <v>0</v>
      </c>
      <c r="AK19" s="52"/>
      <c r="AL19" s="52"/>
    </row>
    <row r="20" spans="1:38" ht="12.75">
      <c r="A20" s="3"/>
      <c r="B20" s="1"/>
      <c r="C20" s="1">
        <f t="shared" si="2"/>
        <v>0</v>
      </c>
      <c r="D20" s="1"/>
      <c r="E20" s="1">
        <f t="shared" si="3"/>
        <v>0</v>
      </c>
      <c r="F20" s="1"/>
      <c r="G20" s="1">
        <f t="shared" si="4"/>
        <v>0</v>
      </c>
      <c r="H20" s="1"/>
      <c r="I20" s="35">
        <f t="shared" si="5"/>
        <v>0</v>
      </c>
      <c r="J20" s="1"/>
      <c r="K20" s="36">
        <f t="shared" si="6"/>
        <v>0</v>
      </c>
      <c r="L20" s="1"/>
      <c r="M20" s="1">
        <f t="shared" si="7"/>
        <v>0</v>
      </c>
      <c r="N20" s="1"/>
      <c r="O20" s="1">
        <f t="shared" si="8"/>
        <v>0</v>
      </c>
      <c r="P20" s="1"/>
      <c r="Q20" s="1">
        <f t="shared" si="9"/>
        <v>0</v>
      </c>
      <c r="R20" s="1"/>
      <c r="S20" s="1">
        <f t="shared" si="10"/>
        <v>0</v>
      </c>
      <c r="T20" s="1"/>
      <c r="U20" s="1">
        <f t="shared" si="11"/>
        <v>0</v>
      </c>
      <c r="V20" s="1"/>
      <c r="W20" s="1">
        <f t="shared" si="12"/>
        <v>0</v>
      </c>
      <c r="X20" s="1"/>
      <c r="Y20" s="1">
        <f t="shared" si="13"/>
        <v>0</v>
      </c>
      <c r="Z20" s="1"/>
      <c r="AA20" s="1">
        <f t="shared" si="1"/>
        <v>0</v>
      </c>
      <c r="AB20" s="13">
        <f t="shared" si="25"/>
        <v>0</v>
      </c>
      <c r="AC20" s="14">
        <f t="shared" si="14"/>
        <v>0</v>
      </c>
      <c r="AD20" s="15">
        <f>VLOOKUP(AC20,Schluessel!$A$2:$B$102,2)</f>
        <v>0</v>
      </c>
      <c r="AE20" s="16">
        <f>VLOOKUP(AC20,Schluessel!$A$2:$C$102,3)</f>
        <v>6</v>
      </c>
      <c r="AF20" s="19">
        <f t="shared" si="22"/>
        <v>0</v>
      </c>
      <c r="AG20" s="19">
        <f t="shared" si="23"/>
        <v>0</v>
      </c>
      <c r="AH20" s="21">
        <f t="shared" si="24"/>
        <v>0</v>
      </c>
      <c r="AI20" s="21">
        <f t="shared" si="18"/>
        <v>0</v>
      </c>
      <c r="AJ20" s="21">
        <f t="shared" si="19"/>
        <v>0</v>
      </c>
      <c r="AK20" s="52"/>
      <c r="AL20" s="52"/>
    </row>
    <row r="21" spans="1:38" ht="12.75">
      <c r="A21" s="3"/>
      <c r="B21" s="1"/>
      <c r="C21" s="1">
        <f t="shared" si="2"/>
        <v>0</v>
      </c>
      <c r="D21" s="1"/>
      <c r="E21" s="1">
        <f t="shared" si="3"/>
        <v>0</v>
      </c>
      <c r="F21" s="1"/>
      <c r="G21" s="1">
        <f t="shared" si="4"/>
        <v>0</v>
      </c>
      <c r="H21" s="1"/>
      <c r="I21" s="1">
        <f t="shared" si="5"/>
        <v>0</v>
      </c>
      <c r="J21" s="1"/>
      <c r="K21" s="1">
        <f t="shared" si="6"/>
        <v>0</v>
      </c>
      <c r="L21" s="1"/>
      <c r="M21" s="1">
        <f t="shared" si="7"/>
        <v>0</v>
      </c>
      <c r="N21" s="1"/>
      <c r="O21" s="1">
        <f t="shared" si="8"/>
        <v>0</v>
      </c>
      <c r="P21" s="1"/>
      <c r="Q21" s="1">
        <f t="shared" si="9"/>
        <v>0</v>
      </c>
      <c r="R21" s="1"/>
      <c r="S21" s="1">
        <f t="shared" si="10"/>
        <v>0</v>
      </c>
      <c r="T21" s="1"/>
      <c r="U21" s="1">
        <f t="shared" si="11"/>
        <v>0</v>
      </c>
      <c r="V21" s="1"/>
      <c r="W21" s="1">
        <f t="shared" si="12"/>
        <v>0</v>
      </c>
      <c r="X21" s="1"/>
      <c r="Y21" s="1">
        <f t="shared" si="13"/>
        <v>0</v>
      </c>
      <c r="Z21" s="1"/>
      <c r="AA21" s="1">
        <f t="shared" si="1"/>
        <v>0</v>
      </c>
      <c r="AB21" s="13">
        <f t="shared" si="25"/>
        <v>0</v>
      </c>
      <c r="AC21" s="14">
        <f t="shared" si="14"/>
        <v>0</v>
      </c>
      <c r="AD21" s="15">
        <f>VLOOKUP(AC21,Schluessel!$A$2:$B$102,2)</f>
        <v>0</v>
      </c>
      <c r="AE21" s="16">
        <f>VLOOKUP(AC21,Schluessel!$A$2:$C$102,3)</f>
        <v>6</v>
      </c>
      <c r="AF21" s="19">
        <f t="shared" si="22"/>
        <v>0</v>
      </c>
      <c r="AG21" s="21">
        <f t="shared" si="23"/>
        <v>0</v>
      </c>
      <c r="AH21" s="21">
        <f t="shared" si="24"/>
        <v>0</v>
      </c>
      <c r="AI21" s="21">
        <f t="shared" si="18"/>
        <v>0</v>
      </c>
      <c r="AJ21" s="21">
        <f t="shared" si="19"/>
        <v>0</v>
      </c>
      <c r="AK21" s="52"/>
      <c r="AL21" s="52"/>
    </row>
    <row r="22" spans="1:38" ht="12.75">
      <c r="A22" s="3"/>
      <c r="B22" s="1"/>
      <c r="C22" s="1">
        <f t="shared" si="2"/>
        <v>0</v>
      </c>
      <c r="D22" s="1"/>
      <c r="E22" s="1">
        <f t="shared" si="3"/>
        <v>0</v>
      </c>
      <c r="F22" s="1"/>
      <c r="G22" s="1">
        <f t="shared" si="4"/>
        <v>0</v>
      </c>
      <c r="H22" s="1"/>
      <c r="I22" s="1">
        <f t="shared" si="5"/>
        <v>0</v>
      </c>
      <c r="J22" s="1"/>
      <c r="K22" s="1">
        <f t="shared" si="6"/>
        <v>0</v>
      </c>
      <c r="L22" s="1"/>
      <c r="M22" s="1">
        <f t="shared" si="7"/>
        <v>0</v>
      </c>
      <c r="N22" s="1"/>
      <c r="O22" s="1">
        <f t="shared" si="8"/>
        <v>0</v>
      </c>
      <c r="P22" s="1"/>
      <c r="Q22" s="1">
        <f t="shared" si="9"/>
        <v>0</v>
      </c>
      <c r="R22" s="1"/>
      <c r="S22" s="1">
        <f t="shared" si="10"/>
        <v>0</v>
      </c>
      <c r="T22" s="1"/>
      <c r="U22" s="1">
        <f t="shared" si="11"/>
        <v>0</v>
      </c>
      <c r="V22" s="1"/>
      <c r="W22" s="1">
        <f t="shared" si="12"/>
        <v>0</v>
      </c>
      <c r="X22" s="1"/>
      <c r="Y22" s="1">
        <f t="shared" si="13"/>
        <v>0</v>
      </c>
      <c r="Z22" s="1"/>
      <c r="AA22" s="1">
        <f t="shared" si="1"/>
        <v>0</v>
      </c>
      <c r="AB22" s="13">
        <f t="shared" si="25"/>
        <v>0</v>
      </c>
      <c r="AC22" s="14">
        <f t="shared" si="14"/>
        <v>0</v>
      </c>
      <c r="AD22" s="15">
        <f>VLOOKUP(AC22,Schluessel!$A$2:$B$102,2)</f>
        <v>0</v>
      </c>
      <c r="AE22" s="16">
        <f>VLOOKUP(AC22,Schluessel!$A$2:$C$102,3)</f>
        <v>6</v>
      </c>
      <c r="AF22" s="19">
        <f t="shared" si="22"/>
        <v>0</v>
      </c>
      <c r="AG22" s="21">
        <f t="shared" si="23"/>
        <v>0</v>
      </c>
      <c r="AH22" s="21">
        <f t="shared" si="24"/>
        <v>0</v>
      </c>
      <c r="AI22" s="21">
        <f t="shared" si="18"/>
        <v>0</v>
      </c>
      <c r="AJ22" s="21">
        <f t="shared" si="19"/>
        <v>0</v>
      </c>
      <c r="AK22" s="52"/>
      <c r="AL22" s="52"/>
    </row>
    <row r="23" spans="1:38" ht="12.75">
      <c r="A23" s="3"/>
      <c r="B23" s="1"/>
      <c r="C23" s="1">
        <f t="shared" si="2"/>
        <v>0</v>
      </c>
      <c r="D23" s="1"/>
      <c r="E23" s="1">
        <f t="shared" si="3"/>
        <v>0</v>
      </c>
      <c r="F23" s="1"/>
      <c r="G23" s="1">
        <f t="shared" si="4"/>
        <v>0</v>
      </c>
      <c r="H23" s="1"/>
      <c r="I23" s="1">
        <f t="shared" si="5"/>
        <v>0</v>
      </c>
      <c r="J23" s="1"/>
      <c r="K23" s="1">
        <f t="shared" si="6"/>
        <v>0</v>
      </c>
      <c r="L23" s="1"/>
      <c r="M23" s="1">
        <f t="shared" si="7"/>
        <v>0</v>
      </c>
      <c r="N23" s="1"/>
      <c r="O23" s="1">
        <f t="shared" si="8"/>
        <v>0</v>
      </c>
      <c r="P23" s="1"/>
      <c r="Q23" s="1">
        <f t="shared" si="9"/>
        <v>0</v>
      </c>
      <c r="R23" s="1"/>
      <c r="S23" s="1">
        <f t="shared" si="10"/>
        <v>0</v>
      </c>
      <c r="T23" s="1"/>
      <c r="U23" s="1">
        <f t="shared" si="11"/>
        <v>0</v>
      </c>
      <c r="V23" s="1"/>
      <c r="W23" s="1">
        <f t="shared" si="12"/>
        <v>0</v>
      </c>
      <c r="X23" s="1"/>
      <c r="Y23" s="1">
        <f t="shared" si="13"/>
        <v>0</v>
      </c>
      <c r="Z23" s="1"/>
      <c r="AA23" s="1">
        <f t="shared" si="1"/>
        <v>0</v>
      </c>
      <c r="AB23" s="13">
        <f t="shared" si="25"/>
        <v>0</v>
      </c>
      <c r="AC23" s="14">
        <f t="shared" si="14"/>
        <v>0</v>
      </c>
      <c r="AD23" s="15">
        <f>VLOOKUP(AC23,Schluessel!$A$2:$B$102,2)</f>
        <v>0</v>
      </c>
      <c r="AE23" s="16">
        <f>VLOOKUP(AC23,Schluessel!$A$2:$C$102,3)</f>
        <v>6</v>
      </c>
      <c r="AF23" s="19">
        <f t="shared" si="22"/>
        <v>0</v>
      </c>
      <c r="AG23" s="21">
        <f t="shared" si="23"/>
        <v>0</v>
      </c>
      <c r="AH23" s="21">
        <f t="shared" si="24"/>
        <v>0</v>
      </c>
      <c r="AI23" s="21">
        <f t="shared" si="18"/>
        <v>0</v>
      </c>
      <c r="AJ23" s="21">
        <f t="shared" si="19"/>
        <v>0</v>
      </c>
      <c r="AK23" s="52"/>
      <c r="AL23" s="52"/>
    </row>
    <row r="24" spans="1:38" ht="12.75">
      <c r="A24" s="3"/>
      <c r="B24" s="1"/>
      <c r="C24" s="1">
        <f t="shared" si="2"/>
        <v>0</v>
      </c>
      <c r="D24" s="1"/>
      <c r="E24" s="1">
        <f t="shared" si="3"/>
        <v>0</v>
      </c>
      <c r="F24" s="1"/>
      <c r="G24" s="1">
        <f t="shared" si="4"/>
        <v>0</v>
      </c>
      <c r="H24" s="1"/>
      <c r="I24" s="1">
        <f t="shared" si="5"/>
        <v>0</v>
      </c>
      <c r="J24" s="1"/>
      <c r="K24" s="1">
        <f t="shared" si="6"/>
        <v>0</v>
      </c>
      <c r="L24" s="1"/>
      <c r="M24" s="1">
        <f t="shared" si="7"/>
        <v>0</v>
      </c>
      <c r="N24" s="1"/>
      <c r="O24" s="1">
        <f t="shared" si="8"/>
        <v>0</v>
      </c>
      <c r="P24" s="1"/>
      <c r="Q24" s="1">
        <f t="shared" si="9"/>
        <v>0</v>
      </c>
      <c r="R24" s="1"/>
      <c r="S24" s="1">
        <f t="shared" si="10"/>
        <v>0</v>
      </c>
      <c r="T24" s="1"/>
      <c r="U24" s="1">
        <f t="shared" si="11"/>
        <v>0</v>
      </c>
      <c r="V24" s="1"/>
      <c r="W24" s="1">
        <f t="shared" si="12"/>
        <v>0</v>
      </c>
      <c r="X24" s="1"/>
      <c r="Y24" s="1">
        <f t="shared" si="13"/>
        <v>0</v>
      </c>
      <c r="Z24" s="1"/>
      <c r="AA24" s="1">
        <f t="shared" si="1"/>
        <v>0</v>
      </c>
      <c r="AB24" s="13">
        <f>C24+E24+G24+I24+K24+M24+O24+Q24+S24+U24+W24++Y24+AA24</f>
        <v>0</v>
      </c>
      <c r="AC24" s="14">
        <f t="shared" si="14"/>
        <v>0</v>
      </c>
      <c r="AD24" s="15">
        <f>VLOOKUP(AC24,Schluessel!$A$2:$B$102,2)</f>
        <v>0</v>
      </c>
      <c r="AE24" s="16">
        <f>VLOOKUP(AC24,Schluessel!$A$2:$C$102,3)</f>
        <v>6</v>
      </c>
      <c r="AF24" s="19">
        <f>SUMIF($B$27:$AA$27,"x",B24:AA24)/$AB$27</f>
        <v>0</v>
      </c>
      <c r="AG24" s="19">
        <f>SUMIF($B$28:$AA$28,"x",B24:AA24)/$AB$28</f>
        <v>0</v>
      </c>
      <c r="AH24" s="21">
        <f>SUMIF($B$29:$AA$29,"x",B24:AA24)/$AB$29</f>
        <v>0</v>
      </c>
      <c r="AI24" s="21">
        <f>SUMIF($B$30:$AA$30,"x",B24:Z24)/$AB$30</f>
        <v>0</v>
      </c>
      <c r="AJ24" s="21">
        <f>SUMIF($B$31:$AA$31,"x",B24:AA24)/$AB$31</f>
        <v>0</v>
      </c>
      <c r="AK24" s="52"/>
      <c r="AL24" s="52"/>
    </row>
    <row r="25" spans="1:38" ht="12.75">
      <c r="A25" s="3"/>
      <c r="B25" s="1"/>
      <c r="C25" s="1">
        <f t="shared" si="2"/>
        <v>0</v>
      </c>
      <c r="D25" s="1"/>
      <c r="E25" s="1">
        <f t="shared" si="3"/>
        <v>0</v>
      </c>
      <c r="F25" s="1"/>
      <c r="G25" s="1">
        <f t="shared" si="4"/>
        <v>0</v>
      </c>
      <c r="H25" s="1"/>
      <c r="I25" s="1">
        <f t="shared" si="5"/>
        <v>0</v>
      </c>
      <c r="J25" s="1"/>
      <c r="K25" s="1">
        <f t="shared" si="6"/>
        <v>0</v>
      </c>
      <c r="L25" s="1"/>
      <c r="M25" s="1">
        <f t="shared" si="7"/>
        <v>0</v>
      </c>
      <c r="N25" s="1"/>
      <c r="O25" s="1">
        <f t="shared" si="8"/>
        <v>0</v>
      </c>
      <c r="P25" s="1"/>
      <c r="Q25" s="1">
        <f t="shared" si="9"/>
        <v>0</v>
      </c>
      <c r="R25" s="1"/>
      <c r="S25" s="1">
        <f t="shared" si="10"/>
        <v>0</v>
      </c>
      <c r="T25" s="1"/>
      <c r="U25" s="1">
        <f t="shared" si="11"/>
        <v>0</v>
      </c>
      <c r="V25" s="1"/>
      <c r="W25" s="1">
        <f t="shared" si="12"/>
        <v>0</v>
      </c>
      <c r="X25" s="1"/>
      <c r="Y25" s="1">
        <f t="shared" si="13"/>
        <v>0</v>
      </c>
      <c r="Z25" s="1"/>
      <c r="AA25" s="1">
        <f t="shared" si="1"/>
        <v>0</v>
      </c>
      <c r="AB25" s="13">
        <f>C25+E25+G25+I25+K25+M25+O25+Q25+S25+U25+W25++Y25+AA25</f>
        <v>0</v>
      </c>
      <c r="AC25" s="14">
        <f t="shared" si="14"/>
        <v>0</v>
      </c>
      <c r="AD25" s="15">
        <f>VLOOKUP(AC25,Schluessel!$A$2:$B$102,2)</f>
        <v>0</v>
      </c>
      <c r="AE25" s="16">
        <f>VLOOKUP(AC25,Schluessel!$A$2:$C$102,3)</f>
        <v>6</v>
      </c>
      <c r="AF25" s="19">
        <f>SUMIF($B$27:$AA$27,"x",B25:AA25)/$AB$27</f>
        <v>0</v>
      </c>
      <c r="AG25" s="21">
        <f>SUMIF($B$28:$AA$28,"x",B25:AA25)/$AB$28</f>
        <v>0</v>
      </c>
      <c r="AH25" s="21">
        <f>SUMIF($B$29:$AA$29,"x",B25:AA25)/$AB$29</f>
        <v>0</v>
      </c>
      <c r="AI25" s="21">
        <f>SUMIF($B$30:$AA$30,"x",B25:Z25)/$AB$30</f>
        <v>0</v>
      </c>
      <c r="AJ25" s="21">
        <f>SUMIF($B$31:$AA$31,"x",B25:AA25)/$AB$31</f>
        <v>0</v>
      </c>
      <c r="AK25" s="52"/>
      <c r="AL25" s="52"/>
    </row>
    <row r="26" spans="1:36" ht="12.75">
      <c r="A26" t="s">
        <v>5</v>
      </c>
      <c r="B26" s="20">
        <f>AVERAGE(B4:B25)</f>
        <v>75</v>
      </c>
      <c r="C26" s="20"/>
      <c r="D26" s="20">
        <f>AVERAGE(D4:D25)</f>
        <v>0</v>
      </c>
      <c r="E26" s="20"/>
      <c r="F26" s="20">
        <f>AVERAGE(F4:F25)</f>
        <v>0</v>
      </c>
      <c r="G26" s="20"/>
      <c r="H26" s="20">
        <f>AVERAGE(H4:H25)</f>
        <v>0</v>
      </c>
      <c r="I26" s="20"/>
      <c r="J26" s="20">
        <f>AVERAGE(J4:J25)</f>
        <v>0</v>
      </c>
      <c r="K26" s="20"/>
      <c r="L26" s="20">
        <f>AVERAGE(L4:L25)</f>
        <v>0</v>
      </c>
      <c r="M26" s="20"/>
      <c r="N26" s="20">
        <f>AVERAGE(N4:N25)</f>
        <v>0</v>
      </c>
      <c r="O26" s="20"/>
      <c r="P26" s="20">
        <f>AVERAGE(P4:P25)</f>
        <v>0</v>
      </c>
      <c r="Q26" s="20"/>
      <c r="R26" s="20">
        <f>AVERAGE(R4:R25)</f>
        <v>0</v>
      </c>
      <c r="S26" s="20"/>
      <c r="T26" s="20">
        <f>AVERAGE(T4:T25)</f>
        <v>0</v>
      </c>
      <c r="U26" s="20"/>
      <c r="V26" s="20">
        <f>AVERAGE(V4:V25)</f>
        <v>0</v>
      </c>
      <c r="W26" s="20"/>
      <c r="X26" s="20">
        <f>AVERAGE(X4:X25)</f>
        <v>0</v>
      </c>
      <c r="Y26" s="20"/>
      <c r="Z26" s="20" t="e">
        <f>AVERAGE(Z4:Z25)</f>
        <v>#DIV/0!</v>
      </c>
      <c r="AA26" s="20"/>
      <c r="AB26" s="22">
        <f aca="true" t="shared" si="26" ref="AB26:AJ26">AVERAGE(AB4:AB25)</f>
        <v>0.2727272727272727</v>
      </c>
      <c r="AC26" s="22">
        <f t="shared" si="26"/>
        <v>1.9545454545454546</v>
      </c>
      <c r="AD26" s="23">
        <f t="shared" si="26"/>
        <v>0.18181818181818182</v>
      </c>
      <c r="AE26" s="22">
        <f t="shared" si="26"/>
        <v>5.909090909090909</v>
      </c>
      <c r="AF26" s="13">
        <f t="shared" si="26"/>
        <v>3.409090909090909</v>
      </c>
      <c r="AG26" s="13">
        <f t="shared" si="26"/>
        <v>0</v>
      </c>
      <c r="AH26" s="13">
        <f t="shared" si="26"/>
        <v>0</v>
      </c>
      <c r="AI26" s="13">
        <f t="shared" si="26"/>
        <v>0</v>
      </c>
      <c r="AJ26" s="13">
        <f t="shared" si="26"/>
        <v>0</v>
      </c>
    </row>
    <row r="27" spans="1:31" ht="12.75">
      <c r="A27" s="24" t="s">
        <v>8</v>
      </c>
      <c r="B27" s="1" t="s">
        <v>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25">
        <f>COUNTIF(B27:AA27,"x")</f>
        <v>1</v>
      </c>
      <c r="AC27" s="53" t="s">
        <v>6</v>
      </c>
      <c r="AD27" s="26">
        <v>1</v>
      </c>
      <c r="AE27" s="27">
        <f aca="true" t="shared" si="27" ref="AE27:AE32">COUNTIF($AE$4:$AE$25,AD27)</f>
        <v>0</v>
      </c>
    </row>
    <row r="28" spans="1:36" ht="12.75">
      <c r="A28" s="24"/>
      <c r="B28" s="1"/>
      <c r="C28" s="1"/>
      <c r="D28" s="1" t="s">
        <v>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30">
        <f>COUNTIF(B28:AA28,"x")</f>
        <v>1</v>
      </c>
      <c r="AC28" s="54"/>
      <c r="AD28" s="28">
        <v>2</v>
      </c>
      <c r="AE28" s="29">
        <f t="shared" si="27"/>
        <v>0</v>
      </c>
      <c r="AH28" s="41" t="s">
        <v>13</v>
      </c>
      <c r="AI28" s="41"/>
      <c r="AJ28" s="41" t="s">
        <v>15</v>
      </c>
    </row>
    <row r="29" spans="1:36" ht="12.75">
      <c r="A29" s="24"/>
      <c r="B29" s="1"/>
      <c r="C29" s="1"/>
      <c r="D29" s="1"/>
      <c r="E29" s="1"/>
      <c r="F29" s="1" t="s">
        <v>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30">
        <f>COUNTIF(B29:AA29,"x")</f>
        <v>1</v>
      </c>
      <c r="AC29" s="54"/>
      <c r="AD29" s="28">
        <v>3</v>
      </c>
      <c r="AE29" s="29">
        <f t="shared" si="27"/>
        <v>0</v>
      </c>
      <c r="AH29" s="41" t="s">
        <v>10</v>
      </c>
      <c r="AI29" s="40">
        <f>SUMIF($B$3:$AA$3,AH29,$B$2:$AA$2)</f>
        <v>8</v>
      </c>
      <c r="AJ29" s="41">
        <f>AI29/$AI$32%</f>
        <v>57.14285714285714</v>
      </c>
    </row>
    <row r="30" spans="1:36" ht="12.75">
      <c r="A30" s="24"/>
      <c r="B30" s="1"/>
      <c r="C30" s="1"/>
      <c r="D30" s="1"/>
      <c r="E30" s="1"/>
      <c r="F30" s="1"/>
      <c r="G30" s="1"/>
      <c r="H30" s="1" t="s">
        <v>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0">
        <f>COUNTIF(B30:AA30,"x")</f>
        <v>1</v>
      </c>
      <c r="AC30" s="54"/>
      <c r="AD30" s="28">
        <v>4</v>
      </c>
      <c r="AE30" s="29">
        <f t="shared" si="27"/>
        <v>1</v>
      </c>
      <c r="AH30" s="41" t="s">
        <v>11</v>
      </c>
      <c r="AI30" s="40">
        <f>SUMIF($B$3:$AA$3,AH30,$B$2:$AA$2)</f>
        <v>6</v>
      </c>
      <c r="AJ30" s="41">
        <f>AI30/$AI$32%</f>
        <v>42.857142857142854</v>
      </c>
    </row>
    <row r="31" spans="1:36" ht="12.75">
      <c r="A31" s="24"/>
      <c r="B31" s="1"/>
      <c r="C31" s="1"/>
      <c r="D31" s="1"/>
      <c r="E31" s="1"/>
      <c r="F31" s="1"/>
      <c r="G31" s="1"/>
      <c r="H31" s="1"/>
      <c r="I31" s="1"/>
      <c r="J31" s="1" t="s">
        <v>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0">
        <f>COUNTIF(B31:AA31,"x")</f>
        <v>1</v>
      </c>
      <c r="AC31" s="54"/>
      <c r="AD31" s="28">
        <v>5</v>
      </c>
      <c r="AE31" s="29">
        <f t="shared" si="27"/>
        <v>0</v>
      </c>
      <c r="AH31" s="41" t="s">
        <v>12</v>
      </c>
      <c r="AI31" s="40">
        <f>SUMIF($B$3:$AA$3,AH31,$B$2:$AA$2)</f>
        <v>0</v>
      </c>
      <c r="AJ31" s="41">
        <f>AI31/$AI$32%</f>
        <v>0</v>
      </c>
    </row>
    <row r="32" spans="29:36" ht="12.75">
      <c r="AC32" s="55"/>
      <c r="AD32" s="31">
        <v>6</v>
      </c>
      <c r="AE32" s="34">
        <f t="shared" si="27"/>
        <v>21</v>
      </c>
      <c r="AH32" s="42" t="s">
        <v>14</v>
      </c>
      <c r="AI32" s="39">
        <f>SUM(AI29:AI31)</f>
        <v>14</v>
      </c>
      <c r="AJ32" s="41"/>
    </row>
    <row r="33" spans="1:31" ht="15.75" customHeight="1">
      <c r="A33" s="32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E33" s="33"/>
    </row>
    <row r="40" spans="2:27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2:27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2:27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2:27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2:27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2:27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2:27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2:27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2:27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2:27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2:27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2:27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2:27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2:27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2:27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2:27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2:27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2:27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2:27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2:27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2:27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2:27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2:27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2:27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2:27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2:27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2:27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2:27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2:27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2:27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2:27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</sheetData>
  <mergeCells count="14">
    <mergeCell ref="T33:U33"/>
    <mergeCell ref="V33:W33"/>
    <mergeCell ref="X33:Y33"/>
    <mergeCell ref="Z33:AA33"/>
    <mergeCell ref="AC27:AC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</mergeCells>
  <conditionalFormatting sqref="F4:F25 N4:N25 L4:L25 H4:H25 V4:V25 R4:R25 P4:P25 Z4:Z25 T4:T25 D4:D25 X4:X25 J4:J25 B4:B25">
    <cfRule type="cellIs" priority="1" dxfId="0" operator="lessThan" stopIfTrue="1">
      <formula>100</formula>
    </cfRule>
  </conditionalFormatting>
  <conditionalFormatting sqref="AD4:AD25">
    <cfRule type="cellIs" priority="2" dxfId="1" operator="greaterThan" stopIfTrue="1">
      <formula>9</formula>
    </cfRule>
    <cfRule type="cellIs" priority="3" dxfId="2" operator="lessThan" stopIfTrue="1">
      <formula>4</formula>
    </cfRule>
  </conditionalFormatting>
  <conditionalFormatting sqref="AF3:AJ25">
    <cfRule type="cellIs" priority="4" dxfId="1" operator="greaterThan" stopIfTrue="1">
      <formula>90</formula>
    </cfRule>
    <cfRule type="cellIs" priority="5" dxfId="2" operator="lessThan" stopIfTrue="1">
      <formula>35</formula>
    </cfRule>
  </conditionalFormatting>
  <printOptions/>
  <pageMargins left="0.4" right="0.33" top="0.98" bottom="1" header="0.4921259845" footer="0.4921259845"/>
  <pageSetup horizontalDpi="600" verticalDpi="6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4"/>
  <sheetViews>
    <sheetView tabSelected="1" zoomScale="114" zoomScaleNormal="114" workbookViewId="0" topLeftCell="A1">
      <selection activeCell="A6" sqref="A6"/>
    </sheetView>
  </sheetViews>
  <sheetFormatPr defaultColWidth="11.421875" defaultRowHeight="12.75"/>
  <cols>
    <col min="1" max="1" width="11.00390625" style="0" customWidth="1"/>
    <col min="2" max="2" width="5.57421875" style="2" customWidth="1"/>
    <col min="3" max="3" width="4.421875" style="2" customWidth="1"/>
    <col min="4" max="4" width="4.7109375" style="2" customWidth="1"/>
    <col min="5" max="5" width="4.140625" style="2" customWidth="1"/>
    <col min="6" max="6" width="4.57421875" style="2" customWidth="1"/>
    <col min="7" max="7" width="4.7109375" style="2" customWidth="1"/>
    <col min="8" max="8" width="4.57421875" style="2" customWidth="1"/>
    <col min="9" max="9" width="4.28125" style="2" customWidth="1"/>
    <col min="10" max="10" width="5.00390625" style="2" customWidth="1"/>
    <col min="11" max="11" width="4.57421875" style="2" customWidth="1"/>
    <col min="12" max="12" width="4.7109375" style="2" customWidth="1"/>
    <col min="13" max="13" width="4.28125" style="2" customWidth="1"/>
    <col min="14" max="14" width="4.57421875" style="2" customWidth="1"/>
    <col min="15" max="16" width="4.7109375" style="2" customWidth="1"/>
    <col min="17" max="17" width="4.28125" style="2" customWidth="1"/>
    <col min="18" max="18" width="4.57421875" style="2" customWidth="1"/>
    <col min="19" max="19" width="4.421875" style="2" customWidth="1"/>
    <col min="20" max="20" width="5.00390625" style="2" customWidth="1"/>
    <col min="21" max="22" width="4.421875" style="2" customWidth="1"/>
    <col min="23" max="23" width="4.7109375" style="2" bestFit="1" customWidth="1"/>
    <col min="24" max="24" width="4.421875" style="2" customWidth="1"/>
    <col min="25" max="25" width="4.57421875" style="2" bestFit="1" customWidth="1"/>
    <col min="26" max="27" width="0.9921875" style="2" customWidth="1"/>
    <col min="28" max="28" width="4.421875" style="0" customWidth="1"/>
    <col min="29" max="29" width="4.57421875" style="0" customWidth="1"/>
    <col min="30" max="31" width="4.421875" style="0" bestFit="1" customWidth="1"/>
    <col min="32" max="33" width="4.00390625" style="0" customWidth="1"/>
    <col min="34" max="34" width="4.28125" style="0" customWidth="1"/>
    <col min="35" max="35" width="3.8515625" style="0" customWidth="1"/>
    <col min="36" max="36" width="4.00390625" style="0" customWidth="1"/>
    <col min="37" max="37" width="6.00390625" style="0" customWidth="1"/>
    <col min="38" max="38" width="5.57421875" style="0" customWidth="1"/>
  </cols>
  <sheetData>
    <row r="1" spans="1:36" ht="71.25" customHeight="1">
      <c r="A1" s="3"/>
      <c r="B1" s="4" t="s">
        <v>0</v>
      </c>
      <c r="C1" s="4" t="s">
        <v>1</v>
      </c>
      <c r="D1" s="4" t="s">
        <v>0</v>
      </c>
      <c r="E1" s="4" t="s">
        <v>1</v>
      </c>
      <c r="F1" s="4" t="s">
        <v>0</v>
      </c>
      <c r="G1" s="4" t="s">
        <v>1</v>
      </c>
      <c r="H1" s="4" t="s">
        <v>0</v>
      </c>
      <c r="I1" s="4" t="s">
        <v>1</v>
      </c>
      <c r="J1" s="4" t="s">
        <v>0</v>
      </c>
      <c r="K1" s="4" t="s">
        <v>1</v>
      </c>
      <c r="L1" s="4" t="s">
        <v>0</v>
      </c>
      <c r="M1" s="4" t="s">
        <v>1</v>
      </c>
      <c r="N1" s="4" t="s">
        <v>0</v>
      </c>
      <c r="O1" s="4" t="s">
        <v>1</v>
      </c>
      <c r="P1" s="4" t="s">
        <v>0</v>
      </c>
      <c r="Q1" s="4" t="s">
        <v>1</v>
      </c>
      <c r="R1" s="4" t="s">
        <v>0</v>
      </c>
      <c r="S1" s="4" t="s">
        <v>1</v>
      </c>
      <c r="T1" s="4" t="s">
        <v>0</v>
      </c>
      <c r="U1" s="4" t="s">
        <v>1</v>
      </c>
      <c r="V1" s="4" t="s">
        <v>0</v>
      </c>
      <c r="W1" s="4" t="s">
        <v>1</v>
      </c>
      <c r="X1" s="4" t="s">
        <v>0</v>
      </c>
      <c r="Y1" s="4" t="s">
        <v>1</v>
      </c>
      <c r="Z1" s="4"/>
      <c r="AA1" s="4"/>
      <c r="AB1" s="4" t="s">
        <v>2</v>
      </c>
      <c r="AC1" s="5" t="s">
        <v>3</v>
      </c>
      <c r="AD1" s="6" t="s">
        <v>4</v>
      </c>
      <c r="AE1" s="7" t="s">
        <v>4</v>
      </c>
      <c r="AF1" s="8" t="str">
        <f>A27</f>
        <v>Graph zeichnen</v>
      </c>
      <c r="AG1" s="9">
        <f>A28</f>
        <v>0</v>
      </c>
      <c r="AH1" s="9">
        <f>A29</f>
        <v>0</v>
      </c>
      <c r="AI1" s="9">
        <f>A30</f>
        <v>0</v>
      </c>
      <c r="AJ1" s="9">
        <f>A31</f>
        <v>0</v>
      </c>
    </row>
    <row r="2" spans="1:36" ht="12.75">
      <c r="A2" s="3"/>
      <c r="B2" s="11">
        <v>1</v>
      </c>
      <c r="C2" s="10">
        <v>8</v>
      </c>
      <c r="D2" s="11">
        <v>2</v>
      </c>
      <c r="E2" s="10">
        <v>6</v>
      </c>
      <c r="F2" s="11">
        <v>3</v>
      </c>
      <c r="G2" s="10"/>
      <c r="H2" s="11">
        <v>4</v>
      </c>
      <c r="I2" s="10"/>
      <c r="J2" s="11"/>
      <c r="K2" s="10"/>
      <c r="L2" s="11"/>
      <c r="M2" s="10"/>
      <c r="N2" s="11"/>
      <c r="O2" s="10"/>
      <c r="P2" s="11"/>
      <c r="Q2" s="10"/>
      <c r="R2" s="11"/>
      <c r="S2" s="10"/>
      <c r="T2" s="12"/>
      <c r="U2" s="10"/>
      <c r="V2" s="12"/>
      <c r="W2" s="10"/>
      <c r="X2" s="11"/>
      <c r="Y2" s="10"/>
      <c r="Z2" s="11"/>
      <c r="AA2" s="10">
        <v>0</v>
      </c>
      <c r="AB2" s="13">
        <f>C2+E2+G2+I2+K2+M2+O2+Q2+S2+U2+W2++Y2+AA2</f>
        <v>14</v>
      </c>
      <c r="AC2" s="14"/>
      <c r="AD2" s="15"/>
      <c r="AE2" s="16"/>
      <c r="AF2" s="17"/>
      <c r="AG2" s="18"/>
      <c r="AH2" s="18"/>
      <c r="AI2" s="18"/>
      <c r="AJ2" s="18"/>
    </row>
    <row r="3" spans="1:36" ht="12.75">
      <c r="A3" s="43" t="s">
        <v>16</v>
      </c>
      <c r="B3" s="44"/>
      <c r="C3" s="45" t="s">
        <v>10</v>
      </c>
      <c r="D3" s="45"/>
      <c r="E3" s="45" t="s">
        <v>11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>
        <f aca="true" t="shared" si="0" ref="AA3:AA25">Z3/100*AA$2</f>
        <v>0</v>
      </c>
      <c r="AB3" s="46"/>
      <c r="AC3" s="47"/>
      <c r="AD3" s="48"/>
      <c r="AE3" s="49"/>
      <c r="AF3" s="50"/>
      <c r="AG3" s="50"/>
      <c r="AH3" s="51"/>
      <c r="AI3" s="51"/>
      <c r="AJ3" s="51"/>
    </row>
    <row r="4" spans="1:38" ht="12.75">
      <c r="A4" s="3" t="s">
        <v>17</v>
      </c>
      <c r="B4" s="37">
        <v>75</v>
      </c>
      <c r="C4" s="1">
        <f aca="true" t="shared" si="1" ref="C4:C25">B4/100*C$2</f>
        <v>6</v>
      </c>
      <c r="D4" s="1">
        <v>0</v>
      </c>
      <c r="E4" s="1">
        <f aca="true" t="shared" si="2" ref="E4:E25">D4/100*E$2</f>
        <v>0</v>
      </c>
      <c r="F4" s="1">
        <v>0</v>
      </c>
      <c r="G4" s="1">
        <f aca="true" t="shared" si="3" ref="G4:G25">F4/100*G$2</f>
        <v>0</v>
      </c>
      <c r="H4" s="1">
        <v>0</v>
      </c>
      <c r="I4" s="1">
        <f aca="true" t="shared" si="4" ref="I4:I25">H4/100*I$2</f>
        <v>0</v>
      </c>
      <c r="J4" s="1">
        <v>0</v>
      </c>
      <c r="K4" s="1">
        <f aca="true" t="shared" si="5" ref="K4:K25">J4/100*K$2</f>
        <v>0</v>
      </c>
      <c r="L4" s="1">
        <v>0</v>
      </c>
      <c r="M4" s="1">
        <f aca="true" t="shared" si="6" ref="M4:M25">L4/100*M$2</f>
        <v>0</v>
      </c>
      <c r="N4" s="1">
        <v>0</v>
      </c>
      <c r="O4" s="1">
        <f aca="true" t="shared" si="7" ref="O4:O25">N4/100*O$2</f>
        <v>0</v>
      </c>
      <c r="P4" s="1">
        <v>0</v>
      </c>
      <c r="Q4" s="1">
        <f aca="true" t="shared" si="8" ref="Q4:Q25">P4/100*Q$2</f>
        <v>0</v>
      </c>
      <c r="R4" s="1">
        <v>0</v>
      </c>
      <c r="S4" s="1">
        <f aca="true" t="shared" si="9" ref="S4:S17">R4/100*S$2</f>
        <v>0</v>
      </c>
      <c r="T4" s="1">
        <v>0</v>
      </c>
      <c r="U4" s="1">
        <f aca="true" t="shared" si="10" ref="U4:U17">T4/100*U$2</f>
        <v>0</v>
      </c>
      <c r="V4" s="1">
        <v>0</v>
      </c>
      <c r="W4" s="1">
        <f aca="true" t="shared" si="11" ref="W4:W25">V4/100*W$2</f>
        <v>0</v>
      </c>
      <c r="X4" s="1">
        <v>0</v>
      </c>
      <c r="Y4" s="1">
        <f aca="true" t="shared" si="12" ref="Y4:Y25">X4/100*Y$2</f>
        <v>0</v>
      </c>
      <c r="Z4" s="1"/>
      <c r="AA4" s="1">
        <f t="shared" si="0"/>
        <v>0</v>
      </c>
      <c r="AB4" s="13">
        <f aca="true" t="shared" si="13" ref="AB4:AB25">C4+E4+G4+I4+K4+M4+O4+Q4+S4+U4+W4++Y4+AA4</f>
        <v>6</v>
      </c>
      <c r="AC4" s="14">
        <f aca="true" t="shared" si="14" ref="AC4:AC25">ROUND(AB4/$AB$2*100,0)</f>
        <v>43</v>
      </c>
      <c r="AD4" s="15">
        <f>VLOOKUP(AC4,Schluessel!$A$2:$B$102,2)</f>
        <v>4</v>
      </c>
      <c r="AE4" s="16">
        <f>VLOOKUP(AC4,Schluessel!$A$2:$C$102,3)</f>
        <v>4</v>
      </c>
      <c r="AF4" s="19">
        <f aca="true" t="shared" si="15" ref="AF4:AF25">SUMIF($B$27:$AA$27,"x",B4:AA4)/$AB$27</f>
        <v>75</v>
      </c>
      <c r="AG4" s="21">
        <f aca="true" t="shared" si="16" ref="AG4:AG25">SUMIF($B$28:$AA$28,"x",B4:AA4)/$AB$28</f>
        <v>0</v>
      </c>
      <c r="AH4" s="21">
        <f aca="true" t="shared" si="17" ref="AH4:AH25">SUMIF($B$29:$AA$29,"x",B4:AA4)/$AB$29</f>
        <v>0</v>
      </c>
      <c r="AI4" s="21">
        <f aca="true" t="shared" si="18" ref="AI4:AI25">SUMIF($B$30:$AA$30,"x",B4:Z4)/$AB$30</f>
        <v>0</v>
      </c>
      <c r="AJ4" s="21">
        <f aca="true" t="shared" si="19" ref="AJ4:AJ25">SUMIF($B$31:$AA$31,"x",B4:AA4)/$AB$31</f>
        <v>0</v>
      </c>
      <c r="AK4" s="52"/>
      <c r="AL4" s="52"/>
    </row>
    <row r="5" spans="1:38" ht="12.75">
      <c r="A5" s="3"/>
      <c r="B5" s="1"/>
      <c r="C5" s="36">
        <f t="shared" si="1"/>
        <v>0</v>
      </c>
      <c r="D5" s="1"/>
      <c r="E5" s="1">
        <f t="shared" si="2"/>
        <v>0</v>
      </c>
      <c r="F5" s="1"/>
      <c r="G5" s="1">
        <f t="shared" si="3"/>
        <v>0</v>
      </c>
      <c r="H5" s="1"/>
      <c r="I5" s="1">
        <f t="shared" si="4"/>
        <v>0</v>
      </c>
      <c r="J5" s="1"/>
      <c r="K5" s="1">
        <f t="shared" si="5"/>
        <v>0</v>
      </c>
      <c r="L5" s="1"/>
      <c r="M5" s="1">
        <f t="shared" si="6"/>
        <v>0</v>
      </c>
      <c r="N5" s="1"/>
      <c r="O5" s="1">
        <f t="shared" si="7"/>
        <v>0</v>
      </c>
      <c r="P5" s="1"/>
      <c r="Q5" s="1">
        <f t="shared" si="8"/>
        <v>0</v>
      </c>
      <c r="R5" s="1"/>
      <c r="S5" s="1">
        <f t="shared" si="9"/>
        <v>0</v>
      </c>
      <c r="T5" s="1"/>
      <c r="U5" s="1">
        <f t="shared" si="10"/>
        <v>0</v>
      </c>
      <c r="V5" s="1"/>
      <c r="W5" s="1">
        <f t="shared" si="11"/>
        <v>0</v>
      </c>
      <c r="X5" s="1"/>
      <c r="Y5" s="1">
        <f t="shared" si="12"/>
        <v>0</v>
      </c>
      <c r="Z5" s="1"/>
      <c r="AA5" s="1">
        <f t="shared" si="0"/>
        <v>0</v>
      </c>
      <c r="AB5" s="13">
        <f t="shared" si="13"/>
        <v>0</v>
      </c>
      <c r="AC5" s="14">
        <f t="shared" si="14"/>
        <v>0</v>
      </c>
      <c r="AD5" s="15">
        <f>VLOOKUP(AC5,Schluessel!$A$2:$B$102,2)</f>
        <v>0</v>
      </c>
      <c r="AE5" s="16">
        <f>VLOOKUP(AC5,Schluessel!$A$2:$C$102,3)</f>
        <v>6</v>
      </c>
      <c r="AF5" s="19">
        <f t="shared" si="15"/>
        <v>0</v>
      </c>
      <c r="AG5" s="19">
        <f t="shared" si="16"/>
        <v>0</v>
      </c>
      <c r="AH5" s="21">
        <f t="shared" si="17"/>
        <v>0</v>
      </c>
      <c r="AI5" s="21">
        <f t="shared" si="18"/>
        <v>0</v>
      </c>
      <c r="AJ5" s="21">
        <f t="shared" si="19"/>
        <v>0</v>
      </c>
      <c r="AK5" s="52"/>
      <c r="AL5" s="52"/>
    </row>
    <row r="6" spans="1:38" ht="12.75">
      <c r="A6" s="3"/>
      <c r="B6" s="38"/>
      <c r="C6" s="1">
        <f t="shared" si="1"/>
        <v>0</v>
      </c>
      <c r="D6" s="1"/>
      <c r="E6" s="1">
        <f t="shared" si="2"/>
        <v>0</v>
      </c>
      <c r="F6" s="1"/>
      <c r="G6" s="1">
        <f t="shared" si="3"/>
        <v>0</v>
      </c>
      <c r="H6" s="1"/>
      <c r="I6" s="1">
        <f t="shared" si="4"/>
        <v>0</v>
      </c>
      <c r="J6" s="1"/>
      <c r="K6" s="1">
        <f t="shared" si="5"/>
        <v>0</v>
      </c>
      <c r="L6" s="1"/>
      <c r="M6" s="1">
        <f t="shared" si="6"/>
        <v>0</v>
      </c>
      <c r="N6" s="1"/>
      <c r="O6" s="1">
        <f t="shared" si="7"/>
        <v>0</v>
      </c>
      <c r="P6" s="1"/>
      <c r="Q6" s="1">
        <f t="shared" si="8"/>
        <v>0</v>
      </c>
      <c r="R6" s="1"/>
      <c r="S6" s="1">
        <f t="shared" si="9"/>
        <v>0</v>
      </c>
      <c r="T6" s="1"/>
      <c r="U6" s="1">
        <f t="shared" si="10"/>
        <v>0</v>
      </c>
      <c r="V6" s="1"/>
      <c r="W6" s="1">
        <f t="shared" si="11"/>
        <v>0</v>
      </c>
      <c r="X6" s="1"/>
      <c r="Y6" s="1">
        <f t="shared" si="12"/>
        <v>0</v>
      </c>
      <c r="Z6" s="1"/>
      <c r="AA6" s="1">
        <f t="shared" si="0"/>
        <v>0</v>
      </c>
      <c r="AB6" s="13">
        <f t="shared" si="13"/>
        <v>0</v>
      </c>
      <c r="AC6" s="14">
        <f t="shared" si="14"/>
        <v>0</v>
      </c>
      <c r="AD6" s="15">
        <f>VLOOKUP(AC6,Schluessel!$A$2:$B$102,2)</f>
        <v>0</v>
      </c>
      <c r="AE6" s="16">
        <f>VLOOKUP(AC6,Schluessel!$A$2:$C$102,3)</f>
        <v>6</v>
      </c>
      <c r="AF6" s="19">
        <f t="shared" si="15"/>
        <v>0</v>
      </c>
      <c r="AG6" s="21">
        <f t="shared" si="16"/>
        <v>0</v>
      </c>
      <c r="AH6" s="21">
        <f t="shared" si="17"/>
        <v>0</v>
      </c>
      <c r="AI6" s="21">
        <f t="shared" si="18"/>
        <v>0</v>
      </c>
      <c r="AJ6" s="21">
        <f t="shared" si="19"/>
        <v>0</v>
      </c>
      <c r="AK6" s="52"/>
      <c r="AL6" s="52"/>
    </row>
    <row r="7" spans="1:38" ht="12.75">
      <c r="A7" s="3"/>
      <c r="B7" s="1"/>
      <c r="C7" s="1">
        <f t="shared" si="1"/>
        <v>0</v>
      </c>
      <c r="D7" s="1"/>
      <c r="E7" s="1">
        <f t="shared" si="2"/>
        <v>0</v>
      </c>
      <c r="F7" s="1"/>
      <c r="G7" s="1">
        <f t="shared" si="3"/>
        <v>0</v>
      </c>
      <c r="H7" s="1"/>
      <c r="I7" s="1">
        <f t="shared" si="4"/>
        <v>0</v>
      </c>
      <c r="J7" s="1"/>
      <c r="K7" s="1">
        <f t="shared" si="5"/>
        <v>0</v>
      </c>
      <c r="L7" s="1"/>
      <c r="M7" s="1">
        <f t="shared" si="6"/>
        <v>0</v>
      </c>
      <c r="N7" s="1"/>
      <c r="O7" s="1">
        <f t="shared" si="7"/>
        <v>0</v>
      </c>
      <c r="P7" s="1"/>
      <c r="Q7" s="1">
        <f t="shared" si="8"/>
        <v>0</v>
      </c>
      <c r="R7" s="1"/>
      <c r="S7" s="1">
        <f t="shared" si="9"/>
        <v>0</v>
      </c>
      <c r="T7" s="1"/>
      <c r="U7" s="1">
        <f t="shared" si="10"/>
        <v>0</v>
      </c>
      <c r="V7" s="1"/>
      <c r="W7" s="1">
        <f t="shared" si="11"/>
        <v>0</v>
      </c>
      <c r="X7" s="1"/>
      <c r="Y7" s="1">
        <f t="shared" si="12"/>
        <v>0</v>
      </c>
      <c r="Z7" s="1"/>
      <c r="AA7" s="1">
        <f t="shared" si="0"/>
        <v>0</v>
      </c>
      <c r="AB7" s="13">
        <f t="shared" si="13"/>
        <v>0</v>
      </c>
      <c r="AC7" s="14">
        <f t="shared" si="14"/>
        <v>0</v>
      </c>
      <c r="AD7" s="15">
        <f>VLOOKUP(AC7,Schluessel!$A$2:$B$102,2)</f>
        <v>0</v>
      </c>
      <c r="AE7" s="16">
        <f>VLOOKUP(AC7,Schluessel!$A$2:$C$102,3)</f>
        <v>6</v>
      </c>
      <c r="AF7" s="19">
        <f t="shared" si="15"/>
        <v>0</v>
      </c>
      <c r="AG7" s="21">
        <f t="shared" si="16"/>
        <v>0</v>
      </c>
      <c r="AH7" s="21">
        <f t="shared" si="17"/>
        <v>0</v>
      </c>
      <c r="AI7" s="21">
        <f t="shared" si="18"/>
        <v>0</v>
      </c>
      <c r="AJ7" s="21">
        <f t="shared" si="19"/>
        <v>0</v>
      </c>
      <c r="AK7" s="52"/>
      <c r="AL7" s="52"/>
    </row>
    <row r="8" spans="1:38" ht="12.75">
      <c r="A8" s="3"/>
      <c r="B8" s="1"/>
      <c r="C8" s="1">
        <f t="shared" si="1"/>
        <v>0</v>
      </c>
      <c r="D8" s="1"/>
      <c r="E8" s="1">
        <f t="shared" si="2"/>
        <v>0</v>
      </c>
      <c r="F8" s="1"/>
      <c r="G8" s="1">
        <f t="shared" si="3"/>
        <v>0</v>
      </c>
      <c r="H8" s="1"/>
      <c r="I8" s="1">
        <f t="shared" si="4"/>
        <v>0</v>
      </c>
      <c r="J8" s="1"/>
      <c r="K8" s="1">
        <f t="shared" si="5"/>
        <v>0</v>
      </c>
      <c r="L8" s="1"/>
      <c r="M8" s="1">
        <f t="shared" si="6"/>
        <v>0</v>
      </c>
      <c r="N8" s="1"/>
      <c r="O8" s="1">
        <f t="shared" si="7"/>
        <v>0</v>
      </c>
      <c r="P8" s="1"/>
      <c r="Q8" s="1">
        <f t="shared" si="8"/>
        <v>0</v>
      </c>
      <c r="R8" s="1"/>
      <c r="S8" s="1">
        <f t="shared" si="9"/>
        <v>0</v>
      </c>
      <c r="T8" s="1"/>
      <c r="U8" s="1">
        <f t="shared" si="10"/>
        <v>0</v>
      </c>
      <c r="V8" s="1"/>
      <c r="W8" s="1">
        <f t="shared" si="11"/>
        <v>0</v>
      </c>
      <c r="X8" s="1"/>
      <c r="Y8" s="1">
        <f t="shared" si="12"/>
        <v>0</v>
      </c>
      <c r="Z8" s="1"/>
      <c r="AA8" s="1">
        <f t="shared" si="0"/>
        <v>0</v>
      </c>
      <c r="AB8" s="13">
        <f t="shared" si="13"/>
        <v>0</v>
      </c>
      <c r="AC8" s="14">
        <f t="shared" si="14"/>
        <v>0</v>
      </c>
      <c r="AD8" s="15">
        <f>VLOOKUP(AC8,Schluessel!$A$2:$B$102,2)</f>
        <v>0</v>
      </c>
      <c r="AE8" s="16">
        <f>VLOOKUP(AC8,Schluessel!$A$2:$C$102,3)</f>
        <v>6</v>
      </c>
      <c r="AF8" s="19">
        <f t="shared" si="15"/>
        <v>0</v>
      </c>
      <c r="AG8" s="21">
        <f t="shared" si="16"/>
        <v>0</v>
      </c>
      <c r="AH8" s="21">
        <f t="shared" si="17"/>
        <v>0</v>
      </c>
      <c r="AI8" s="21">
        <f t="shared" si="18"/>
        <v>0</v>
      </c>
      <c r="AJ8" s="21">
        <f t="shared" si="19"/>
        <v>0</v>
      </c>
      <c r="AK8" s="52"/>
      <c r="AL8" s="52"/>
    </row>
    <row r="9" spans="1:38" ht="12.75">
      <c r="A9" s="3"/>
      <c r="B9" s="1"/>
      <c r="C9" s="1">
        <f t="shared" si="1"/>
        <v>0</v>
      </c>
      <c r="D9" s="1"/>
      <c r="E9" s="1">
        <f t="shared" si="2"/>
        <v>0</v>
      </c>
      <c r="F9" s="1"/>
      <c r="G9" s="1">
        <f t="shared" si="3"/>
        <v>0</v>
      </c>
      <c r="H9" s="1"/>
      <c r="I9" s="1">
        <f t="shared" si="4"/>
        <v>0</v>
      </c>
      <c r="J9" s="1"/>
      <c r="K9" s="1">
        <f t="shared" si="5"/>
        <v>0</v>
      </c>
      <c r="L9" s="1"/>
      <c r="M9" s="1">
        <f t="shared" si="6"/>
        <v>0</v>
      </c>
      <c r="N9" s="1"/>
      <c r="O9" s="1">
        <f t="shared" si="7"/>
        <v>0</v>
      </c>
      <c r="P9" s="1"/>
      <c r="Q9" s="1">
        <f t="shared" si="8"/>
        <v>0</v>
      </c>
      <c r="R9" s="1"/>
      <c r="S9" s="1">
        <f t="shared" si="9"/>
        <v>0</v>
      </c>
      <c r="T9" s="1"/>
      <c r="U9" s="1">
        <f t="shared" si="10"/>
        <v>0</v>
      </c>
      <c r="V9" s="1"/>
      <c r="W9" s="1">
        <f t="shared" si="11"/>
        <v>0</v>
      </c>
      <c r="X9" s="1"/>
      <c r="Y9" s="1">
        <f t="shared" si="12"/>
        <v>0</v>
      </c>
      <c r="Z9" s="1"/>
      <c r="AA9" s="1">
        <f t="shared" si="0"/>
        <v>0</v>
      </c>
      <c r="AB9" s="13">
        <f t="shared" si="13"/>
        <v>0</v>
      </c>
      <c r="AC9" s="14">
        <f t="shared" si="14"/>
        <v>0</v>
      </c>
      <c r="AD9" s="15">
        <f>VLOOKUP(AC9,Schluessel!$A$2:$B$102,2)</f>
        <v>0</v>
      </c>
      <c r="AE9" s="16">
        <f>VLOOKUP(AC9,Schluessel!$A$2:$C$102,3)</f>
        <v>6</v>
      </c>
      <c r="AF9" s="19">
        <f t="shared" si="15"/>
        <v>0</v>
      </c>
      <c r="AG9" s="21">
        <f t="shared" si="16"/>
        <v>0</v>
      </c>
      <c r="AH9" s="21">
        <f t="shared" si="17"/>
        <v>0</v>
      </c>
      <c r="AI9" s="21">
        <f t="shared" si="18"/>
        <v>0</v>
      </c>
      <c r="AJ9" s="21">
        <f t="shared" si="19"/>
        <v>0</v>
      </c>
      <c r="AK9" s="52"/>
      <c r="AL9" s="52"/>
    </row>
    <row r="10" spans="1:38" ht="12.75">
      <c r="A10" s="3"/>
      <c r="B10" s="1"/>
      <c r="C10" s="1">
        <f t="shared" si="1"/>
        <v>0</v>
      </c>
      <c r="D10" s="1"/>
      <c r="E10" s="1">
        <f t="shared" si="2"/>
        <v>0</v>
      </c>
      <c r="F10" s="1"/>
      <c r="G10" s="1">
        <f t="shared" si="3"/>
        <v>0</v>
      </c>
      <c r="H10" s="1"/>
      <c r="I10" s="1">
        <f t="shared" si="4"/>
        <v>0</v>
      </c>
      <c r="J10" s="1"/>
      <c r="K10" s="1">
        <f t="shared" si="5"/>
        <v>0</v>
      </c>
      <c r="L10" s="1"/>
      <c r="M10" s="1">
        <f t="shared" si="6"/>
        <v>0</v>
      </c>
      <c r="N10" s="1"/>
      <c r="O10" s="1">
        <f t="shared" si="7"/>
        <v>0</v>
      </c>
      <c r="P10" s="1"/>
      <c r="Q10" s="1">
        <f t="shared" si="8"/>
        <v>0</v>
      </c>
      <c r="R10" s="1"/>
      <c r="S10" s="1">
        <f t="shared" si="9"/>
        <v>0</v>
      </c>
      <c r="T10" s="1"/>
      <c r="U10" s="1">
        <f t="shared" si="10"/>
        <v>0</v>
      </c>
      <c r="V10" s="1"/>
      <c r="W10" s="1">
        <f t="shared" si="11"/>
        <v>0</v>
      </c>
      <c r="X10" s="1"/>
      <c r="Y10" s="1">
        <f t="shared" si="12"/>
        <v>0</v>
      </c>
      <c r="Z10" s="1"/>
      <c r="AA10" s="1">
        <f t="shared" si="0"/>
        <v>0</v>
      </c>
      <c r="AB10" s="13">
        <f t="shared" si="13"/>
        <v>0</v>
      </c>
      <c r="AC10" s="14">
        <f t="shared" si="14"/>
        <v>0</v>
      </c>
      <c r="AD10" s="15">
        <f>VLOOKUP(AC10,Schluessel!$A$2:$B$102,2)</f>
        <v>0</v>
      </c>
      <c r="AE10" s="16">
        <f>VLOOKUP(AC10,Schluessel!$A$2:$C$102,3)</f>
        <v>6</v>
      </c>
      <c r="AF10" s="19">
        <f t="shared" si="15"/>
        <v>0</v>
      </c>
      <c r="AG10" s="19">
        <f t="shared" si="16"/>
        <v>0</v>
      </c>
      <c r="AH10" s="21">
        <f t="shared" si="17"/>
        <v>0</v>
      </c>
      <c r="AI10" s="21">
        <f t="shared" si="18"/>
        <v>0</v>
      </c>
      <c r="AJ10" s="21">
        <f t="shared" si="19"/>
        <v>0</v>
      </c>
      <c r="AK10" s="52"/>
      <c r="AL10" s="52"/>
    </row>
    <row r="11" spans="1:38" ht="12.75">
      <c r="A11" s="3"/>
      <c r="B11" s="1"/>
      <c r="C11" s="1">
        <f t="shared" si="1"/>
        <v>0</v>
      </c>
      <c r="D11" s="1"/>
      <c r="E11" s="1">
        <f t="shared" si="2"/>
        <v>0</v>
      </c>
      <c r="F11" s="1"/>
      <c r="G11" s="1">
        <f t="shared" si="3"/>
        <v>0</v>
      </c>
      <c r="H11" s="1"/>
      <c r="I11" s="1">
        <f t="shared" si="4"/>
        <v>0</v>
      </c>
      <c r="J11" s="1"/>
      <c r="K11" s="1">
        <f t="shared" si="5"/>
        <v>0</v>
      </c>
      <c r="L11" s="1"/>
      <c r="M11" s="1">
        <f t="shared" si="6"/>
        <v>0</v>
      </c>
      <c r="N11" s="1"/>
      <c r="O11" s="1">
        <f t="shared" si="7"/>
        <v>0</v>
      </c>
      <c r="P11" s="1"/>
      <c r="Q11" s="1">
        <f t="shared" si="8"/>
        <v>0</v>
      </c>
      <c r="R11" s="1"/>
      <c r="S11" s="1">
        <f t="shared" si="9"/>
        <v>0</v>
      </c>
      <c r="T11" s="1"/>
      <c r="U11" s="1">
        <f t="shared" si="10"/>
        <v>0</v>
      </c>
      <c r="V11" s="1"/>
      <c r="W11" s="1">
        <f t="shared" si="11"/>
        <v>0</v>
      </c>
      <c r="X11" s="1"/>
      <c r="Y11" s="1">
        <f t="shared" si="12"/>
        <v>0</v>
      </c>
      <c r="Z11" s="1"/>
      <c r="AA11" s="1">
        <f t="shared" si="0"/>
        <v>0</v>
      </c>
      <c r="AB11" s="13">
        <f t="shared" si="13"/>
        <v>0</v>
      </c>
      <c r="AC11" s="14">
        <f t="shared" si="14"/>
        <v>0</v>
      </c>
      <c r="AD11" s="15">
        <f>VLOOKUP(AC11,Schluessel!$A$2:$B$102,2)</f>
        <v>0</v>
      </c>
      <c r="AE11" s="16">
        <f>VLOOKUP(AC11,Schluessel!$A$2:$C$102,3)</f>
        <v>6</v>
      </c>
      <c r="AF11" s="19">
        <f t="shared" si="15"/>
        <v>0</v>
      </c>
      <c r="AG11" s="21">
        <f t="shared" si="16"/>
        <v>0</v>
      </c>
      <c r="AH11" s="21">
        <f t="shared" si="17"/>
        <v>0</v>
      </c>
      <c r="AI11" s="21">
        <f t="shared" si="18"/>
        <v>0</v>
      </c>
      <c r="AJ11" s="21">
        <f t="shared" si="19"/>
        <v>0</v>
      </c>
      <c r="AK11" s="52"/>
      <c r="AL11" s="52"/>
    </row>
    <row r="12" spans="1:38" ht="12.75">
      <c r="A12" s="3"/>
      <c r="B12" s="1"/>
      <c r="C12" s="1">
        <f t="shared" si="1"/>
        <v>0</v>
      </c>
      <c r="D12" s="1"/>
      <c r="E12" s="1">
        <f t="shared" si="2"/>
        <v>0</v>
      </c>
      <c r="F12" s="1"/>
      <c r="G12" s="1">
        <f t="shared" si="3"/>
        <v>0</v>
      </c>
      <c r="H12" s="1"/>
      <c r="I12" s="1">
        <f t="shared" si="4"/>
        <v>0</v>
      </c>
      <c r="J12" s="1"/>
      <c r="K12" s="1">
        <f t="shared" si="5"/>
        <v>0</v>
      </c>
      <c r="L12" s="1"/>
      <c r="M12" s="1">
        <f t="shared" si="6"/>
        <v>0</v>
      </c>
      <c r="N12" s="1"/>
      <c r="O12" s="1">
        <f t="shared" si="7"/>
        <v>0</v>
      </c>
      <c r="P12" s="1"/>
      <c r="Q12" s="1">
        <f t="shared" si="8"/>
        <v>0</v>
      </c>
      <c r="R12" s="1"/>
      <c r="S12" s="1">
        <f t="shared" si="9"/>
        <v>0</v>
      </c>
      <c r="T12" s="1"/>
      <c r="U12" s="1">
        <f t="shared" si="10"/>
        <v>0</v>
      </c>
      <c r="V12" s="1"/>
      <c r="W12" s="1">
        <f t="shared" si="11"/>
        <v>0</v>
      </c>
      <c r="X12" s="1"/>
      <c r="Y12" s="1">
        <f t="shared" si="12"/>
        <v>0</v>
      </c>
      <c r="Z12" s="1"/>
      <c r="AA12" s="1">
        <f t="shared" si="0"/>
        <v>0</v>
      </c>
      <c r="AB12" s="13">
        <f t="shared" si="13"/>
        <v>0</v>
      </c>
      <c r="AC12" s="14">
        <f t="shared" si="14"/>
        <v>0</v>
      </c>
      <c r="AD12" s="15">
        <f>VLOOKUP(AC12,Schluessel!$A$2:$B$102,2)</f>
        <v>0</v>
      </c>
      <c r="AE12" s="16">
        <f>VLOOKUP(AC12,Schluessel!$A$2:$C$102,3)</f>
        <v>6</v>
      </c>
      <c r="AF12" s="19">
        <f t="shared" si="15"/>
        <v>0</v>
      </c>
      <c r="AG12" s="21">
        <f t="shared" si="16"/>
        <v>0</v>
      </c>
      <c r="AH12" s="21">
        <f t="shared" si="17"/>
        <v>0</v>
      </c>
      <c r="AI12" s="21">
        <f t="shared" si="18"/>
        <v>0</v>
      </c>
      <c r="AJ12" s="21">
        <f t="shared" si="19"/>
        <v>0</v>
      </c>
      <c r="AK12" s="52"/>
      <c r="AL12" s="52"/>
    </row>
    <row r="13" spans="1:38" ht="12.75">
      <c r="A13" s="3"/>
      <c r="B13" s="1"/>
      <c r="C13" s="1">
        <f t="shared" si="1"/>
        <v>0</v>
      </c>
      <c r="D13" s="1"/>
      <c r="E13" s="1">
        <f t="shared" si="2"/>
        <v>0</v>
      </c>
      <c r="F13" s="1"/>
      <c r="G13" s="1">
        <f t="shared" si="3"/>
        <v>0</v>
      </c>
      <c r="H13" s="1"/>
      <c r="I13" s="1">
        <f t="shared" si="4"/>
        <v>0</v>
      </c>
      <c r="J13" s="1"/>
      <c r="K13" s="1">
        <f t="shared" si="5"/>
        <v>0</v>
      </c>
      <c r="L13" s="1"/>
      <c r="M13" s="1">
        <f t="shared" si="6"/>
        <v>0</v>
      </c>
      <c r="N13" s="1"/>
      <c r="O13" s="1">
        <f t="shared" si="7"/>
        <v>0</v>
      </c>
      <c r="P13" s="1"/>
      <c r="Q13" s="1">
        <f t="shared" si="8"/>
        <v>0</v>
      </c>
      <c r="R13" s="1"/>
      <c r="S13" s="1">
        <f t="shared" si="9"/>
        <v>0</v>
      </c>
      <c r="T13" s="1"/>
      <c r="U13" s="1">
        <f t="shared" si="10"/>
        <v>0</v>
      </c>
      <c r="V13" s="1"/>
      <c r="W13" s="1">
        <f t="shared" si="11"/>
        <v>0</v>
      </c>
      <c r="X13" s="1"/>
      <c r="Y13" s="1">
        <f t="shared" si="12"/>
        <v>0</v>
      </c>
      <c r="Z13" s="1"/>
      <c r="AA13" s="1">
        <f t="shared" si="0"/>
        <v>0</v>
      </c>
      <c r="AB13" s="13">
        <f t="shared" si="13"/>
        <v>0</v>
      </c>
      <c r="AC13" s="14">
        <f t="shared" si="14"/>
        <v>0</v>
      </c>
      <c r="AD13" s="15">
        <f>VLOOKUP(AC13,Schluessel!$A$2:$B$102,2)</f>
        <v>0</v>
      </c>
      <c r="AE13" s="16">
        <f>VLOOKUP(AC13,Schluessel!$A$2:$C$102,3)</f>
        <v>6</v>
      </c>
      <c r="AF13" s="19">
        <f t="shared" si="15"/>
        <v>0</v>
      </c>
      <c r="AG13" s="21">
        <f t="shared" si="16"/>
        <v>0</v>
      </c>
      <c r="AH13" s="21">
        <f t="shared" si="17"/>
        <v>0</v>
      </c>
      <c r="AI13" s="21">
        <f t="shared" si="18"/>
        <v>0</v>
      </c>
      <c r="AJ13" s="21">
        <f t="shared" si="19"/>
        <v>0</v>
      </c>
      <c r="AK13" s="52"/>
      <c r="AL13" s="52"/>
    </row>
    <row r="14" spans="1:38" ht="12.75">
      <c r="A14" s="3"/>
      <c r="B14" s="1"/>
      <c r="C14" s="1">
        <f t="shared" si="1"/>
        <v>0</v>
      </c>
      <c r="D14" s="1"/>
      <c r="E14" s="1">
        <f t="shared" si="2"/>
        <v>0</v>
      </c>
      <c r="F14" s="1"/>
      <c r="G14" s="1">
        <f t="shared" si="3"/>
        <v>0</v>
      </c>
      <c r="H14" s="1"/>
      <c r="I14" s="1">
        <f t="shared" si="4"/>
        <v>0</v>
      </c>
      <c r="J14" s="1"/>
      <c r="K14" s="1">
        <f t="shared" si="5"/>
        <v>0</v>
      </c>
      <c r="L14" s="1"/>
      <c r="M14" s="1">
        <f t="shared" si="6"/>
        <v>0</v>
      </c>
      <c r="N14" s="1"/>
      <c r="O14" s="1">
        <f t="shared" si="7"/>
        <v>0</v>
      </c>
      <c r="P14" s="1"/>
      <c r="Q14" s="1">
        <f t="shared" si="8"/>
        <v>0</v>
      </c>
      <c r="R14" s="1"/>
      <c r="S14" s="1">
        <f t="shared" si="9"/>
        <v>0</v>
      </c>
      <c r="T14" s="1"/>
      <c r="U14" s="1">
        <f t="shared" si="10"/>
        <v>0</v>
      </c>
      <c r="V14" s="1"/>
      <c r="W14" s="1">
        <f t="shared" si="11"/>
        <v>0</v>
      </c>
      <c r="X14" s="1"/>
      <c r="Y14" s="1">
        <f t="shared" si="12"/>
        <v>0</v>
      </c>
      <c r="Z14" s="1"/>
      <c r="AA14" s="1">
        <f t="shared" si="0"/>
        <v>0</v>
      </c>
      <c r="AB14" s="13">
        <f t="shared" si="13"/>
        <v>0</v>
      </c>
      <c r="AC14" s="14">
        <f t="shared" si="14"/>
        <v>0</v>
      </c>
      <c r="AD14" s="15">
        <f>VLOOKUP(AC14,Schluessel!$A$2:$B$102,2)</f>
        <v>0</v>
      </c>
      <c r="AE14" s="16">
        <f>VLOOKUP(AC14,Schluessel!$A$2:$C$102,3)</f>
        <v>6</v>
      </c>
      <c r="AF14" s="19">
        <f t="shared" si="15"/>
        <v>0</v>
      </c>
      <c r="AG14" s="21">
        <f t="shared" si="16"/>
        <v>0</v>
      </c>
      <c r="AH14" s="21">
        <f t="shared" si="17"/>
        <v>0</v>
      </c>
      <c r="AI14" s="21">
        <f t="shared" si="18"/>
        <v>0</v>
      </c>
      <c r="AJ14" s="21">
        <f t="shared" si="19"/>
        <v>0</v>
      </c>
      <c r="AK14" s="52"/>
      <c r="AL14" s="52"/>
    </row>
    <row r="15" spans="1:38" ht="12.75">
      <c r="A15" s="3"/>
      <c r="B15" s="1"/>
      <c r="C15" s="1">
        <f t="shared" si="1"/>
        <v>0</v>
      </c>
      <c r="D15" s="1"/>
      <c r="E15" s="1">
        <f t="shared" si="2"/>
        <v>0</v>
      </c>
      <c r="F15" s="1"/>
      <c r="G15" s="1">
        <f t="shared" si="3"/>
        <v>0</v>
      </c>
      <c r="H15" s="1"/>
      <c r="I15" s="1">
        <f t="shared" si="4"/>
        <v>0</v>
      </c>
      <c r="J15" s="1"/>
      <c r="K15" s="1">
        <f t="shared" si="5"/>
        <v>0</v>
      </c>
      <c r="L15" s="1"/>
      <c r="M15" s="1">
        <f t="shared" si="6"/>
        <v>0</v>
      </c>
      <c r="N15" s="1"/>
      <c r="O15" s="1">
        <f t="shared" si="7"/>
        <v>0</v>
      </c>
      <c r="P15" s="1"/>
      <c r="Q15" s="1">
        <f t="shared" si="8"/>
        <v>0</v>
      </c>
      <c r="R15" s="1"/>
      <c r="S15" s="1">
        <f t="shared" si="9"/>
        <v>0</v>
      </c>
      <c r="T15" s="1"/>
      <c r="U15" s="1">
        <f t="shared" si="10"/>
        <v>0</v>
      </c>
      <c r="V15" s="1"/>
      <c r="W15" s="1">
        <f t="shared" si="11"/>
        <v>0</v>
      </c>
      <c r="X15" s="1"/>
      <c r="Y15" s="1">
        <f t="shared" si="12"/>
        <v>0</v>
      </c>
      <c r="Z15" s="1"/>
      <c r="AA15" s="1">
        <f t="shared" si="0"/>
        <v>0</v>
      </c>
      <c r="AB15" s="13">
        <f t="shared" si="13"/>
        <v>0</v>
      </c>
      <c r="AC15" s="14">
        <f t="shared" si="14"/>
        <v>0</v>
      </c>
      <c r="AD15" s="15">
        <f>VLOOKUP(AC15,Schluessel!$A$2:$B$102,2)</f>
        <v>0</v>
      </c>
      <c r="AE15" s="16">
        <f>VLOOKUP(AC15,Schluessel!$A$2:$C$102,3)</f>
        <v>6</v>
      </c>
      <c r="AF15" s="19">
        <f t="shared" si="15"/>
        <v>0</v>
      </c>
      <c r="AG15" s="19">
        <f t="shared" si="16"/>
        <v>0</v>
      </c>
      <c r="AH15" s="21">
        <f t="shared" si="17"/>
        <v>0</v>
      </c>
      <c r="AI15" s="21">
        <f t="shared" si="18"/>
        <v>0</v>
      </c>
      <c r="AJ15" s="21">
        <f t="shared" si="19"/>
        <v>0</v>
      </c>
      <c r="AK15" s="52"/>
      <c r="AL15" s="52"/>
    </row>
    <row r="16" spans="1:38" ht="12.75">
      <c r="A16" s="3"/>
      <c r="B16" s="1"/>
      <c r="C16" s="1">
        <f t="shared" si="1"/>
        <v>0</v>
      </c>
      <c r="D16" s="1"/>
      <c r="E16" s="1">
        <f t="shared" si="2"/>
        <v>0</v>
      </c>
      <c r="F16" s="1"/>
      <c r="G16" s="1">
        <f t="shared" si="3"/>
        <v>0</v>
      </c>
      <c r="H16" s="1"/>
      <c r="I16" s="1">
        <f t="shared" si="4"/>
        <v>0</v>
      </c>
      <c r="J16" s="1"/>
      <c r="K16" s="1">
        <f t="shared" si="5"/>
        <v>0</v>
      </c>
      <c r="L16" s="1"/>
      <c r="M16" s="1">
        <f t="shared" si="6"/>
        <v>0</v>
      </c>
      <c r="N16" s="1"/>
      <c r="O16" s="1">
        <f t="shared" si="7"/>
        <v>0</v>
      </c>
      <c r="P16" s="1"/>
      <c r="Q16" s="1">
        <f t="shared" si="8"/>
        <v>0</v>
      </c>
      <c r="R16" s="1"/>
      <c r="S16" s="1">
        <f t="shared" si="9"/>
        <v>0</v>
      </c>
      <c r="T16" s="1"/>
      <c r="U16" s="1">
        <f t="shared" si="10"/>
        <v>0</v>
      </c>
      <c r="V16" s="1"/>
      <c r="W16" s="1">
        <f t="shared" si="11"/>
        <v>0</v>
      </c>
      <c r="X16" s="1"/>
      <c r="Y16" s="1">
        <f t="shared" si="12"/>
        <v>0</v>
      </c>
      <c r="Z16" s="1"/>
      <c r="AA16" s="1">
        <f t="shared" si="0"/>
        <v>0</v>
      </c>
      <c r="AB16" s="13">
        <f t="shared" si="13"/>
        <v>0</v>
      </c>
      <c r="AC16" s="14">
        <f t="shared" si="14"/>
        <v>0</v>
      </c>
      <c r="AD16" s="15">
        <f>VLOOKUP(AC16,Schluessel!$A$2:$B$102,2)</f>
        <v>0</v>
      </c>
      <c r="AE16" s="16">
        <f>VLOOKUP(AC16,Schluessel!$A$2:$C$102,3)</f>
        <v>6</v>
      </c>
      <c r="AF16" s="19">
        <f t="shared" si="15"/>
        <v>0</v>
      </c>
      <c r="AG16" s="21">
        <f t="shared" si="16"/>
        <v>0</v>
      </c>
      <c r="AH16" s="21">
        <f t="shared" si="17"/>
        <v>0</v>
      </c>
      <c r="AI16" s="21">
        <f t="shared" si="18"/>
        <v>0</v>
      </c>
      <c r="AJ16" s="21">
        <f t="shared" si="19"/>
        <v>0</v>
      </c>
      <c r="AK16" s="52"/>
      <c r="AL16" s="52"/>
    </row>
    <row r="17" spans="1:38" ht="12.75">
      <c r="A17" s="3"/>
      <c r="B17" s="1"/>
      <c r="C17" s="1">
        <f t="shared" si="1"/>
        <v>0</v>
      </c>
      <c r="D17" s="1"/>
      <c r="E17" s="1">
        <f t="shared" si="2"/>
        <v>0</v>
      </c>
      <c r="F17" s="1"/>
      <c r="G17" s="1">
        <f t="shared" si="3"/>
        <v>0</v>
      </c>
      <c r="H17" s="1"/>
      <c r="I17" s="1">
        <f t="shared" si="4"/>
        <v>0</v>
      </c>
      <c r="J17" s="1"/>
      <c r="K17" s="1">
        <f t="shared" si="5"/>
        <v>0</v>
      </c>
      <c r="L17" s="1"/>
      <c r="M17" s="1">
        <f t="shared" si="6"/>
        <v>0</v>
      </c>
      <c r="N17" s="1"/>
      <c r="O17" s="1">
        <f t="shared" si="7"/>
        <v>0</v>
      </c>
      <c r="P17" s="1"/>
      <c r="Q17" s="1">
        <f t="shared" si="8"/>
        <v>0</v>
      </c>
      <c r="R17" s="1"/>
      <c r="S17" s="1">
        <f t="shared" si="9"/>
        <v>0</v>
      </c>
      <c r="T17" s="1"/>
      <c r="U17" s="1">
        <f t="shared" si="10"/>
        <v>0</v>
      </c>
      <c r="V17" s="1"/>
      <c r="W17" s="1">
        <f t="shared" si="11"/>
        <v>0</v>
      </c>
      <c r="X17" s="1"/>
      <c r="Y17" s="1">
        <f t="shared" si="12"/>
        <v>0</v>
      </c>
      <c r="Z17" s="1"/>
      <c r="AA17" s="1">
        <f t="shared" si="0"/>
        <v>0</v>
      </c>
      <c r="AB17" s="13">
        <f t="shared" si="13"/>
        <v>0</v>
      </c>
      <c r="AC17" s="14">
        <f t="shared" si="14"/>
        <v>0</v>
      </c>
      <c r="AD17" s="15">
        <f>VLOOKUP(AC17,Schluessel!$A$2:$B$102,2)</f>
        <v>0</v>
      </c>
      <c r="AE17" s="16">
        <f>VLOOKUP(AC17,Schluessel!$A$2:$C$102,3)</f>
        <v>6</v>
      </c>
      <c r="AF17" s="19">
        <f t="shared" si="15"/>
        <v>0</v>
      </c>
      <c r="AG17" s="21">
        <f t="shared" si="16"/>
        <v>0</v>
      </c>
      <c r="AH17" s="21">
        <f t="shared" si="17"/>
        <v>0</v>
      </c>
      <c r="AI17" s="21">
        <f t="shared" si="18"/>
        <v>0</v>
      </c>
      <c r="AJ17" s="21">
        <f t="shared" si="19"/>
        <v>0</v>
      </c>
      <c r="AK17" s="52"/>
      <c r="AL17" s="52"/>
    </row>
    <row r="18" spans="1:38" ht="12.75">
      <c r="A18" s="3"/>
      <c r="B18" s="1"/>
      <c r="C18" s="1">
        <f t="shared" si="1"/>
        <v>0</v>
      </c>
      <c r="D18" s="1"/>
      <c r="E18" s="1">
        <f t="shared" si="2"/>
        <v>0</v>
      </c>
      <c r="F18" s="1"/>
      <c r="G18" s="1">
        <f t="shared" si="3"/>
        <v>0</v>
      </c>
      <c r="H18" s="1"/>
      <c r="I18" s="1">
        <f t="shared" si="4"/>
        <v>0</v>
      </c>
      <c r="J18" s="1"/>
      <c r="K18" s="1">
        <f t="shared" si="5"/>
        <v>0</v>
      </c>
      <c r="L18" s="1"/>
      <c r="M18" s="1">
        <f t="shared" si="6"/>
        <v>0</v>
      </c>
      <c r="N18" s="1"/>
      <c r="O18" s="1">
        <f t="shared" si="7"/>
        <v>0</v>
      </c>
      <c r="P18" s="1"/>
      <c r="Q18" s="1">
        <f t="shared" si="8"/>
        <v>0</v>
      </c>
      <c r="R18" s="1"/>
      <c r="S18" s="1">
        <v>0</v>
      </c>
      <c r="T18" s="1"/>
      <c r="U18" s="1">
        <v>0</v>
      </c>
      <c r="V18" s="1"/>
      <c r="W18" s="1">
        <f t="shared" si="11"/>
        <v>0</v>
      </c>
      <c r="X18" s="1"/>
      <c r="Y18" s="1">
        <f t="shared" si="12"/>
        <v>0</v>
      </c>
      <c r="Z18" s="1"/>
      <c r="AA18" s="1">
        <f t="shared" si="0"/>
        <v>0</v>
      </c>
      <c r="AB18" s="13">
        <f t="shared" si="13"/>
        <v>0</v>
      </c>
      <c r="AC18" s="14">
        <f t="shared" si="14"/>
        <v>0</v>
      </c>
      <c r="AD18" s="15">
        <f>VLOOKUP(AC18,Schluessel!$A$2:$B$102,2)</f>
        <v>0</v>
      </c>
      <c r="AE18" s="16">
        <f>VLOOKUP(AC18,Schluessel!$A$2:$C$102,3)</f>
        <v>6</v>
      </c>
      <c r="AF18" s="19">
        <f t="shared" si="15"/>
        <v>0</v>
      </c>
      <c r="AG18" s="21">
        <f t="shared" si="16"/>
        <v>0</v>
      </c>
      <c r="AH18" s="21">
        <f t="shared" si="17"/>
        <v>0</v>
      </c>
      <c r="AI18" s="21">
        <f t="shared" si="18"/>
        <v>0</v>
      </c>
      <c r="AJ18" s="21">
        <f t="shared" si="19"/>
        <v>0</v>
      </c>
      <c r="AK18" s="52"/>
      <c r="AL18" s="52"/>
    </row>
    <row r="19" spans="1:38" ht="12.75">
      <c r="A19" s="3"/>
      <c r="B19" s="1"/>
      <c r="C19" s="1">
        <f t="shared" si="1"/>
        <v>0</v>
      </c>
      <c r="D19" s="1"/>
      <c r="E19" s="1">
        <f t="shared" si="2"/>
        <v>0</v>
      </c>
      <c r="F19" s="1"/>
      <c r="G19" s="1">
        <f t="shared" si="3"/>
        <v>0</v>
      </c>
      <c r="H19" s="1"/>
      <c r="I19" s="1">
        <f t="shared" si="4"/>
        <v>0</v>
      </c>
      <c r="J19" s="1"/>
      <c r="K19" s="1">
        <f t="shared" si="5"/>
        <v>0</v>
      </c>
      <c r="L19" s="1"/>
      <c r="M19" s="1">
        <f t="shared" si="6"/>
        <v>0</v>
      </c>
      <c r="N19" s="1"/>
      <c r="O19" s="1">
        <f t="shared" si="7"/>
        <v>0</v>
      </c>
      <c r="P19" s="1"/>
      <c r="Q19" s="1">
        <f t="shared" si="8"/>
        <v>0</v>
      </c>
      <c r="R19" s="1"/>
      <c r="S19" s="1">
        <f aca="true" t="shared" si="20" ref="S19:S25">R19/100*S$2</f>
        <v>0</v>
      </c>
      <c r="T19" s="1"/>
      <c r="U19" s="1">
        <f aca="true" t="shared" si="21" ref="U19:U25">T19/100*U$2</f>
        <v>0</v>
      </c>
      <c r="V19" s="1"/>
      <c r="W19" s="1">
        <f t="shared" si="11"/>
        <v>0</v>
      </c>
      <c r="X19" s="1"/>
      <c r="Y19" s="1">
        <f t="shared" si="12"/>
        <v>0</v>
      </c>
      <c r="Z19" s="1"/>
      <c r="AA19" s="1">
        <f t="shared" si="0"/>
        <v>0</v>
      </c>
      <c r="AB19" s="13">
        <f t="shared" si="13"/>
        <v>0</v>
      </c>
      <c r="AC19" s="14">
        <f t="shared" si="14"/>
        <v>0</v>
      </c>
      <c r="AD19" s="15">
        <f>VLOOKUP(AC19,Schluessel!$A$2:$B$102,2)</f>
        <v>0</v>
      </c>
      <c r="AE19" s="16">
        <f>VLOOKUP(AC19,Schluessel!$A$2:$C$102,3)</f>
        <v>6</v>
      </c>
      <c r="AF19" s="19">
        <f t="shared" si="15"/>
        <v>0</v>
      </c>
      <c r="AG19" s="21">
        <f t="shared" si="16"/>
        <v>0</v>
      </c>
      <c r="AH19" s="21">
        <f t="shared" si="17"/>
        <v>0</v>
      </c>
      <c r="AI19" s="21">
        <f t="shared" si="18"/>
        <v>0</v>
      </c>
      <c r="AJ19" s="21">
        <f t="shared" si="19"/>
        <v>0</v>
      </c>
      <c r="AK19" s="52"/>
      <c r="AL19" s="52"/>
    </row>
    <row r="20" spans="1:38" ht="12.75">
      <c r="A20" s="3"/>
      <c r="B20" s="1"/>
      <c r="C20" s="1">
        <f t="shared" si="1"/>
        <v>0</v>
      </c>
      <c r="D20" s="1"/>
      <c r="E20" s="1">
        <f t="shared" si="2"/>
        <v>0</v>
      </c>
      <c r="F20" s="1"/>
      <c r="G20" s="1">
        <f t="shared" si="3"/>
        <v>0</v>
      </c>
      <c r="H20" s="1"/>
      <c r="I20" s="35">
        <f t="shared" si="4"/>
        <v>0</v>
      </c>
      <c r="J20" s="1"/>
      <c r="K20" s="36">
        <f t="shared" si="5"/>
        <v>0</v>
      </c>
      <c r="L20" s="1"/>
      <c r="M20" s="1">
        <f t="shared" si="6"/>
        <v>0</v>
      </c>
      <c r="N20" s="1"/>
      <c r="O20" s="1">
        <f t="shared" si="7"/>
        <v>0</v>
      </c>
      <c r="P20" s="1"/>
      <c r="Q20" s="1">
        <f t="shared" si="8"/>
        <v>0</v>
      </c>
      <c r="R20" s="1"/>
      <c r="S20" s="1">
        <f t="shared" si="20"/>
        <v>0</v>
      </c>
      <c r="T20" s="1"/>
      <c r="U20" s="1">
        <f t="shared" si="21"/>
        <v>0</v>
      </c>
      <c r="V20" s="1"/>
      <c r="W20" s="1">
        <f t="shared" si="11"/>
        <v>0</v>
      </c>
      <c r="X20" s="1"/>
      <c r="Y20" s="1">
        <f t="shared" si="12"/>
        <v>0</v>
      </c>
      <c r="Z20" s="1"/>
      <c r="AA20" s="1">
        <f t="shared" si="0"/>
        <v>0</v>
      </c>
      <c r="AB20" s="13">
        <f t="shared" si="13"/>
        <v>0</v>
      </c>
      <c r="AC20" s="14">
        <f t="shared" si="14"/>
        <v>0</v>
      </c>
      <c r="AD20" s="15">
        <f>VLOOKUP(AC20,Schluessel!$A$2:$B$102,2)</f>
        <v>0</v>
      </c>
      <c r="AE20" s="16">
        <f>VLOOKUP(AC20,Schluessel!$A$2:$C$102,3)</f>
        <v>6</v>
      </c>
      <c r="AF20" s="19">
        <f t="shared" si="15"/>
        <v>0</v>
      </c>
      <c r="AG20" s="19">
        <f t="shared" si="16"/>
        <v>0</v>
      </c>
      <c r="AH20" s="21">
        <f t="shared" si="17"/>
        <v>0</v>
      </c>
      <c r="AI20" s="21">
        <f t="shared" si="18"/>
        <v>0</v>
      </c>
      <c r="AJ20" s="21">
        <f t="shared" si="19"/>
        <v>0</v>
      </c>
      <c r="AK20" s="52"/>
      <c r="AL20" s="52"/>
    </row>
    <row r="21" spans="1:38" ht="12.75">
      <c r="A21" s="3"/>
      <c r="B21" s="1"/>
      <c r="C21" s="1">
        <f t="shared" si="1"/>
        <v>0</v>
      </c>
      <c r="D21" s="1"/>
      <c r="E21" s="1">
        <f t="shared" si="2"/>
        <v>0</v>
      </c>
      <c r="F21" s="1"/>
      <c r="G21" s="1">
        <f t="shared" si="3"/>
        <v>0</v>
      </c>
      <c r="H21" s="1"/>
      <c r="I21" s="1">
        <f t="shared" si="4"/>
        <v>0</v>
      </c>
      <c r="J21" s="1"/>
      <c r="K21" s="1">
        <f t="shared" si="5"/>
        <v>0</v>
      </c>
      <c r="L21" s="1"/>
      <c r="M21" s="1">
        <f t="shared" si="6"/>
        <v>0</v>
      </c>
      <c r="N21" s="1"/>
      <c r="O21" s="1">
        <f t="shared" si="7"/>
        <v>0</v>
      </c>
      <c r="P21" s="1"/>
      <c r="Q21" s="1">
        <f t="shared" si="8"/>
        <v>0</v>
      </c>
      <c r="R21" s="1"/>
      <c r="S21" s="1">
        <f t="shared" si="20"/>
        <v>0</v>
      </c>
      <c r="T21" s="1"/>
      <c r="U21" s="1">
        <f t="shared" si="21"/>
        <v>0</v>
      </c>
      <c r="V21" s="1"/>
      <c r="W21" s="1">
        <f t="shared" si="11"/>
        <v>0</v>
      </c>
      <c r="X21" s="1"/>
      <c r="Y21" s="1">
        <f t="shared" si="12"/>
        <v>0</v>
      </c>
      <c r="Z21" s="1"/>
      <c r="AA21" s="1">
        <f t="shared" si="0"/>
        <v>0</v>
      </c>
      <c r="AB21" s="13">
        <f t="shared" si="13"/>
        <v>0</v>
      </c>
      <c r="AC21" s="14">
        <f t="shared" si="14"/>
        <v>0</v>
      </c>
      <c r="AD21" s="15">
        <f>VLOOKUP(AC21,Schluessel!$A$2:$B$102,2)</f>
        <v>0</v>
      </c>
      <c r="AE21" s="16">
        <f>VLOOKUP(AC21,Schluessel!$A$2:$C$102,3)</f>
        <v>6</v>
      </c>
      <c r="AF21" s="19">
        <f t="shared" si="15"/>
        <v>0</v>
      </c>
      <c r="AG21" s="21">
        <f t="shared" si="16"/>
        <v>0</v>
      </c>
      <c r="AH21" s="21">
        <f t="shared" si="17"/>
        <v>0</v>
      </c>
      <c r="AI21" s="21">
        <f t="shared" si="18"/>
        <v>0</v>
      </c>
      <c r="AJ21" s="21">
        <f t="shared" si="19"/>
        <v>0</v>
      </c>
      <c r="AK21" s="52"/>
      <c r="AL21" s="52"/>
    </row>
    <row r="22" spans="1:38" ht="12.75">
      <c r="A22" s="3"/>
      <c r="B22" s="1"/>
      <c r="C22" s="1">
        <f t="shared" si="1"/>
        <v>0</v>
      </c>
      <c r="D22" s="1"/>
      <c r="E22" s="1">
        <f t="shared" si="2"/>
        <v>0</v>
      </c>
      <c r="F22" s="1"/>
      <c r="G22" s="1">
        <f t="shared" si="3"/>
        <v>0</v>
      </c>
      <c r="H22" s="1"/>
      <c r="I22" s="1">
        <f t="shared" si="4"/>
        <v>0</v>
      </c>
      <c r="J22" s="1"/>
      <c r="K22" s="1">
        <f t="shared" si="5"/>
        <v>0</v>
      </c>
      <c r="L22" s="1"/>
      <c r="M22" s="1">
        <f t="shared" si="6"/>
        <v>0</v>
      </c>
      <c r="N22" s="1"/>
      <c r="O22" s="1">
        <f t="shared" si="7"/>
        <v>0</v>
      </c>
      <c r="P22" s="1"/>
      <c r="Q22" s="1">
        <f t="shared" si="8"/>
        <v>0</v>
      </c>
      <c r="R22" s="1"/>
      <c r="S22" s="1">
        <f t="shared" si="20"/>
        <v>0</v>
      </c>
      <c r="T22" s="1"/>
      <c r="U22" s="1">
        <f t="shared" si="21"/>
        <v>0</v>
      </c>
      <c r="V22" s="1"/>
      <c r="W22" s="1">
        <f t="shared" si="11"/>
        <v>0</v>
      </c>
      <c r="X22" s="1"/>
      <c r="Y22" s="1">
        <f t="shared" si="12"/>
        <v>0</v>
      </c>
      <c r="Z22" s="1"/>
      <c r="AA22" s="1">
        <f t="shared" si="0"/>
        <v>0</v>
      </c>
      <c r="AB22" s="13">
        <f t="shared" si="13"/>
        <v>0</v>
      </c>
      <c r="AC22" s="14">
        <f t="shared" si="14"/>
        <v>0</v>
      </c>
      <c r="AD22" s="15">
        <f>VLOOKUP(AC22,Schluessel!$A$2:$B$102,2)</f>
        <v>0</v>
      </c>
      <c r="AE22" s="16">
        <f>VLOOKUP(AC22,Schluessel!$A$2:$C$102,3)</f>
        <v>6</v>
      </c>
      <c r="AF22" s="19">
        <f t="shared" si="15"/>
        <v>0</v>
      </c>
      <c r="AG22" s="21">
        <f t="shared" si="16"/>
        <v>0</v>
      </c>
      <c r="AH22" s="21">
        <f t="shared" si="17"/>
        <v>0</v>
      </c>
      <c r="AI22" s="21">
        <f t="shared" si="18"/>
        <v>0</v>
      </c>
      <c r="AJ22" s="21">
        <f t="shared" si="19"/>
        <v>0</v>
      </c>
      <c r="AK22" s="52"/>
      <c r="AL22" s="52"/>
    </row>
    <row r="23" spans="1:38" ht="12.75">
      <c r="A23" s="3"/>
      <c r="B23" s="1"/>
      <c r="C23" s="1">
        <f t="shared" si="1"/>
        <v>0</v>
      </c>
      <c r="D23" s="1"/>
      <c r="E23" s="1">
        <f t="shared" si="2"/>
        <v>0</v>
      </c>
      <c r="F23" s="1"/>
      <c r="G23" s="1">
        <f t="shared" si="3"/>
        <v>0</v>
      </c>
      <c r="H23" s="1"/>
      <c r="I23" s="1">
        <f t="shared" si="4"/>
        <v>0</v>
      </c>
      <c r="J23" s="1"/>
      <c r="K23" s="1">
        <f t="shared" si="5"/>
        <v>0</v>
      </c>
      <c r="L23" s="1"/>
      <c r="M23" s="1">
        <f t="shared" si="6"/>
        <v>0</v>
      </c>
      <c r="N23" s="1"/>
      <c r="O23" s="1">
        <f t="shared" si="7"/>
        <v>0</v>
      </c>
      <c r="P23" s="1"/>
      <c r="Q23" s="1">
        <f t="shared" si="8"/>
        <v>0</v>
      </c>
      <c r="R23" s="1"/>
      <c r="S23" s="1">
        <f t="shared" si="20"/>
        <v>0</v>
      </c>
      <c r="T23" s="1"/>
      <c r="U23" s="1">
        <f t="shared" si="21"/>
        <v>0</v>
      </c>
      <c r="V23" s="1"/>
      <c r="W23" s="1">
        <f t="shared" si="11"/>
        <v>0</v>
      </c>
      <c r="X23" s="1"/>
      <c r="Y23" s="1">
        <f t="shared" si="12"/>
        <v>0</v>
      </c>
      <c r="Z23" s="1"/>
      <c r="AA23" s="1">
        <f t="shared" si="0"/>
        <v>0</v>
      </c>
      <c r="AB23" s="13">
        <f t="shared" si="13"/>
        <v>0</v>
      </c>
      <c r="AC23" s="14">
        <f t="shared" si="14"/>
        <v>0</v>
      </c>
      <c r="AD23" s="15">
        <f>VLOOKUP(AC23,Schluessel!$A$2:$B$102,2)</f>
        <v>0</v>
      </c>
      <c r="AE23" s="16">
        <f>VLOOKUP(AC23,Schluessel!$A$2:$C$102,3)</f>
        <v>6</v>
      </c>
      <c r="AF23" s="19">
        <f t="shared" si="15"/>
        <v>0</v>
      </c>
      <c r="AG23" s="21">
        <f t="shared" si="16"/>
        <v>0</v>
      </c>
      <c r="AH23" s="21">
        <f t="shared" si="17"/>
        <v>0</v>
      </c>
      <c r="AI23" s="21">
        <f t="shared" si="18"/>
        <v>0</v>
      </c>
      <c r="AJ23" s="21">
        <f t="shared" si="19"/>
        <v>0</v>
      </c>
      <c r="AK23" s="52"/>
      <c r="AL23" s="52"/>
    </row>
    <row r="24" spans="1:38" ht="12.75">
      <c r="A24" s="3"/>
      <c r="B24" s="1"/>
      <c r="C24" s="1">
        <f t="shared" si="1"/>
        <v>0</v>
      </c>
      <c r="D24" s="1"/>
      <c r="E24" s="1">
        <f t="shared" si="2"/>
        <v>0</v>
      </c>
      <c r="F24" s="1"/>
      <c r="G24" s="1">
        <f t="shared" si="3"/>
        <v>0</v>
      </c>
      <c r="H24" s="1"/>
      <c r="I24" s="1">
        <f t="shared" si="4"/>
        <v>0</v>
      </c>
      <c r="J24" s="1"/>
      <c r="K24" s="1">
        <f t="shared" si="5"/>
        <v>0</v>
      </c>
      <c r="L24" s="1"/>
      <c r="M24" s="1">
        <f t="shared" si="6"/>
        <v>0</v>
      </c>
      <c r="N24" s="1"/>
      <c r="O24" s="1">
        <f t="shared" si="7"/>
        <v>0</v>
      </c>
      <c r="P24" s="1"/>
      <c r="Q24" s="1">
        <f t="shared" si="8"/>
        <v>0</v>
      </c>
      <c r="R24" s="1"/>
      <c r="S24" s="1">
        <f t="shared" si="20"/>
        <v>0</v>
      </c>
      <c r="T24" s="1"/>
      <c r="U24" s="1">
        <f t="shared" si="21"/>
        <v>0</v>
      </c>
      <c r="V24" s="1"/>
      <c r="W24" s="1">
        <f t="shared" si="11"/>
        <v>0</v>
      </c>
      <c r="X24" s="1"/>
      <c r="Y24" s="1">
        <f t="shared" si="12"/>
        <v>0</v>
      </c>
      <c r="Z24" s="1"/>
      <c r="AA24" s="1">
        <f t="shared" si="0"/>
        <v>0</v>
      </c>
      <c r="AB24" s="13">
        <f t="shared" si="13"/>
        <v>0</v>
      </c>
      <c r="AC24" s="14">
        <f t="shared" si="14"/>
        <v>0</v>
      </c>
      <c r="AD24" s="15">
        <f>VLOOKUP(AC24,Schluessel!$A$2:$B$102,2)</f>
        <v>0</v>
      </c>
      <c r="AE24" s="16">
        <f>VLOOKUP(AC24,Schluessel!$A$2:$C$102,3)</f>
        <v>6</v>
      </c>
      <c r="AF24" s="19">
        <f t="shared" si="15"/>
        <v>0</v>
      </c>
      <c r="AG24" s="19">
        <f t="shared" si="16"/>
        <v>0</v>
      </c>
      <c r="AH24" s="21">
        <f t="shared" si="17"/>
        <v>0</v>
      </c>
      <c r="AI24" s="21">
        <f t="shared" si="18"/>
        <v>0</v>
      </c>
      <c r="AJ24" s="21">
        <f t="shared" si="19"/>
        <v>0</v>
      </c>
      <c r="AK24" s="52"/>
      <c r="AL24" s="52"/>
    </row>
    <row r="25" spans="1:38" ht="12.75">
      <c r="A25" s="3"/>
      <c r="B25" s="1"/>
      <c r="C25" s="1">
        <f t="shared" si="1"/>
        <v>0</v>
      </c>
      <c r="D25" s="1"/>
      <c r="E25" s="1">
        <f t="shared" si="2"/>
        <v>0</v>
      </c>
      <c r="F25" s="1"/>
      <c r="G25" s="1">
        <f t="shared" si="3"/>
        <v>0</v>
      </c>
      <c r="H25" s="1"/>
      <c r="I25" s="1">
        <f t="shared" si="4"/>
        <v>0</v>
      </c>
      <c r="J25" s="1"/>
      <c r="K25" s="1">
        <f t="shared" si="5"/>
        <v>0</v>
      </c>
      <c r="L25" s="1"/>
      <c r="M25" s="1">
        <f t="shared" si="6"/>
        <v>0</v>
      </c>
      <c r="N25" s="1"/>
      <c r="O25" s="1">
        <f t="shared" si="7"/>
        <v>0</v>
      </c>
      <c r="P25" s="1"/>
      <c r="Q25" s="1">
        <f t="shared" si="8"/>
        <v>0</v>
      </c>
      <c r="R25" s="1"/>
      <c r="S25" s="1">
        <f t="shared" si="20"/>
        <v>0</v>
      </c>
      <c r="T25" s="1"/>
      <c r="U25" s="1">
        <f t="shared" si="21"/>
        <v>0</v>
      </c>
      <c r="V25" s="1"/>
      <c r="W25" s="1">
        <f t="shared" si="11"/>
        <v>0</v>
      </c>
      <c r="X25" s="1"/>
      <c r="Y25" s="1">
        <f t="shared" si="12"/>
        <v>0</v>
      </c>
      <c r="Z25" s="1"/>
      <c r="AA25" s="1">
        <f t="shared" si="0"/>
        <v>0</v>
      </c>
      <c r="AB25" s="13">
        <f t="shared" si="13"/>
        <v>0</v>
      </c>
      <c r="AC25" s="14">
        <f t="shared" si="14"/>
        <v>0</v>
      </c>
      <c r="AD25" s="15">
        <f>VLOOKUP(AC25,Schluessel!$A$2:$B$102,2)</f>
        <v>0</v>
      </c>
      <c r="AE25" s="16">
        <f>VLOOKUP(AC25,Schluessel!$A$2:$C$102,3)</f>
        <v>6</v>
      </c>
      <c r="AF25" s="19">
        <f t="shared" si="15"/>
        <v>0</v>
      </c>
      <c r="AG25" s="21">
        <f t="shared" si="16"/>
        <v>0</v>
      </c>
      <c r="AH25" s="21">
        <f t="shared" si="17"/>
        <v>0</v>
      </c>
      <c r="AI25" s="21">
        <f t="shared" si="18"/>
        <v>0</v>
      </c>
      <c r="AJ25" s="21">
        <f t="shared" si="19"/>
        <v>0</v>
      </c>
      <c r="AK25" s="52"/>
      <c r="AL25" s="52"/>
    </row>
    <row r="26" spans="1:36" ht="12.75">
      <c r="A26" t="s">
        <v>5</v>
      </c>
      <c r="B26" s="20">
        <f>AVERAGE(B4:B25)</f>
        <v>75</v>
      </c>
      <c r="C26" s="20"/>
      <c r="D26" s="20">
        <f>AVERAGE(D4:D25)</f>
        <v>0</v>
      </c>
      <c r="E26" s="20"/>
      <c r="F26" s="20">
        <f>AVERAGE(F4:F25)</f>
        <v>0</v>
      </c>
      <c r="G26" s="20"/>
      <c r="H26" s="20">
        <f>AVERAGE(H4:H25)</f>
        <v>0</v>
      </c>
      <c r="I26" s="20"/>
      <c r="J26" s="20">
        <f>AVERAGE(J4:J25)</f>
        <v>0</v>
      </c>
      <c r="K26" s="20"/>
      <c r="L26" s="20">
        <f>AVERAGE(L4:L25)</f>
        <v>0</v>
      </c>
      <c r="M26" s="20"/>
      <c r="N26" s="20">
        <f>AVERAGE(N4:N25)</f>
        <v>0</v>
      </c>
      <c r="O26" s="20"/>
      <c r="P26" s="20">
        <f>AVERAGE(P4:P25)</f>
        <v>0</v>
      </c>
      <c r="Q26" s="20"/>
      <c r="R26" s="20">
        <f>AVERAGE(R4:R25)</f>
        <v>0</v>
      </c>
      <c r="S26" s="20"/>
      <c r="T26" s="20">
        <f>AVERAGE(T4:T25)</f>
        <v>0</v>
      </c>
      <c r="U26" s="20"/>
      <c r="V26" s="20">
        <f>AVERAGE(V4:V25)</f>
        <v>0</v>
      </c>
      <c r="W26" s="20"/>
      <c r="X26" s="20">
        <f>AVERAGE(X4:X25)</f>
        <v>0</v>
      </c>
      <c r="Y26" s="20"/>
      <c r="Z26" s="20" t="e">
        <f>AVERAGE(Z4:Z25)</f>
        <v>#DIV/0!</v>
      </c>
      <c r="AA26" s="20"/>
      <c r="AB26" s="22">
        <f aca="true" t="shared" si="22" ref="AB26:AJ26">AVERAGE(AB4:AB25)</f>
        <v>0.2727272727272727</v>
      </c>
      <c r="AC26" s="22">
        <f t="shared" si="22"/>
        <v>1.9545454545454546</v>
      </c>
      <c r="AD26" s="23">
        <f t="shared" si="22"/>
        <v>0.18181818181818182</v>
      </c>
      <c r="AE26" s="22">
        <f t="shared" si="22"/>
        <v>5.909090909090909</v>
      </c>
      <c r="AF26" s="13">
        <f t="shared" si="22"/>
        <v>3.409090909090909</v>
      </c>
      <c r="AG26" s="13">
        <f t="shared" si="22"/>
        <v>0</v>
      </c>
      <c r="AH26" s="13">
        <f t="shared" si="22"/>
        <v>0</v>
      </c>
      <c r="AI26" s="13">
        <f t="shared" si="22"/>
        <v>0</v>
      </c>
      <c r="AJ26" s="13">
        <f t="shared" si="22"/>
        <v>0</v>
      </c>
    </row>
    <row r="27" spans="1:31" ht="12.75">
      <c r="A27" s="24" t="s">
        <v>8</v>
      </c>
      <c r="B27" s="1" t="s">
        <v>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25">
        <f>COUNTIF(B27:AA27,"x")</f>
        <v>1</v>
      </c>
      <c r="AC27" s="53" t="s">
        <v>6</v>
      </c>
      <c r="AD27" s="26">
        <v>1</v>
      </c>
      <c r="AE27" s="27">
        <f aca="true" t="shared" si="23" ref="AE27:AE32">COUNTIF($AE$4:$AE$25,AD27)</f>
        <v>0</v>
      </c>
    </row>
    <row r="28" spans="1:36" ht="12.75">
      <c r="A28" s="24"/>
      <c r="B28" s="1"/>
      <c r="C28" s="1"/>
      <c r="D28" s="1" t="s">
        <v>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30">
        <f>COUNTIF(B28:AA28,"x")</f>
        <v>1</v>
      </c>
      <c r="AC28" s="54"/>
      <c r="AD28" s="28">
        <v>2</v>
      </c>
      <c r="AE28" s="29">
        <f t="shared" si="23"/>
        <v>0</v>
      </c>
      <c r="AH28" s="41" t="s">
        <v>13</v>
      </c>
      <c r="AI28" s="41"/>
      <c r="AJ28" s="41" t="s">
        <v>15</v>
      </c>
    </row>
    <row r="29" spans="1:36" ht="12.75">
      <c r="A29" s="24"/>
      <c r="B29" s="1"/>
      <c r="C29" s="1"/>
      <c r="D29" s="1"/>
      <c r="E29" s="1"/>
      <c r="F29" s="1" t="s">
        <v>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30">
        <f>COUNTIF(B29:AA29,"x")</f>
        <v>1</v>
      </c>
      <c r="AC29" s="54"/>
      <c r="AD29" s="28">
        <v>3</v>
      </c>
      <c r="AE29" s="29">
        <f t="shared" si="23"/>
        <v>0</v>
      </c>
      <c r="AH29" s="41" t="s">
        <v>10</v>
      </c>
      <c r="AI29" s="40">
        <f>SUMIF($B$3:$AA$3,AH29,$B$2:$AA$2)</f>
        <v>8</v>
      </c>
      <c r="AJ29" s="41">
        <f>AI29/$AI$32%</f>
        <v>57.14285714285714</v>
      </c>
    </row>
    <row r="30" spans="1:36" ht="12.75">
      <c r="A30" s="24"/>
      <c r="B30" s="1"/>
      <c r="C30" s="1"/>
      <c r="D30" s="1"/>
      <c r="E30" s="1"/>
      <c r="F30" s="1"/>
      <c r="G30" s="1"/>
      <c r="H30" s="1" t="s">
        <v>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0">
        <f>COUNTIF(B30:AA30,"x")</f>
        <v>1</v>
      </c>
      <c r="AC30" s="54"/>
      <c r="AD30" s="28">
        <v>4</v>
      </c>
      <c r="AE30" s="29">
        <f t="shared" si="23"/>
        <v>1</v>
      </c>
      <c r="AH30" s="41" t="s">
        <v>11</v>
      </c>
      <c r="AI30" s="40">
        <f>SUMIF($B$3:$AA$3,AH30,$B$2:$AA$2)</f>
        <v>6</v>
      </c>
      <c r="AJ30" s="41">
        <f>AI30/$AI$32%</f>
        <v>42.857142857142854</v>
      </c>
    </row>
    <row r="31" spans="1:36" ht="12.75">
      <c r="A31" s="24"/>
      <c r="B31" s="1"/>
      <c r="C31" s="1"/>
      <c r="D31" s="1"/>
      <c r="E31" s="1"/>
      <c r="F31" s="1"/>
      <c r="G31" s="1"/>
      <c r="H31" s="1"/>
      <c r="I31" s="1"/>
      <c r="J31" s="1" t="s">
        <v>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0">
        <f>COUNTIF(B31:AA31,"x")</f>
        <v>1</v>
      </c>
      <c r="AC31" s="54"/>
      <c r="AD31" s="28">
        <v>5</v>
      </c>
      <c r="AE31" s="29">
        <f t="shared" si="23"/>
        <v>0</v>
      </c>
      <c r="AH31" s="41" t="s">
        <v>12</v>
      </c>
      <c r="AI31" s="40">
        <f>SUMIF($B$3:$AA$3,AH31,$B$2:$AA$2)</f>
        <v>0</v>
      </c>
      <c r="AJ31" s="41">
        <f>AI31/$AI$32%</f>
        <v>0</v>
      </c>
    </row>
    <row r="32" spans="29:36" ht="12.75">
      <c r="AC32" s="55"/>
      <c r="AD32" s="31">
        <v>6</v>
      </c>
      <c r="AE32" s="34">
        <f t="shared" si="23"/>
        <v>21</v>
      </c>
      <c r="AH32" s="42" t="s">
        <v>14</v>
      </c>
      <c r="AI32" s="39">
        <f>SUM(AI29:AI31)</f>
        <v>14</v>
      </c>
      <c r="AJ32" s="41"/>
    </row>
    <row r="33" spans="1:31" ht="15.75" customHeight="1">
      <c r="A33" s="32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E33" s="33"/>
    </row>
    <row r="40" spans="2:27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2:27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2:27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2:27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2:27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2:27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2:27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2:27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2:27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2:27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2:27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2:27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2:27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2:27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2:27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2:27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2:27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2:27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2:27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2:27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2:27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2:27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2:27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2:27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2:27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2:27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2:27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2:27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2:27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2:27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2:27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</sheetData>
  <mergeCells count="14">
    <mergeCell ref="AC27:AC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</mergeCells>
  <conditionalFormatting sqref="F4:F25 N4:N25 L4:L25 H4:H25 V4:V25 R4:R25 P4:P25 Z4:Z25 T4:T25 D4:D25 X4:X25 J4:J25 B4:B25">
    <cfRule type="cellIs" priority="1" dxfId="0" operator="lessThan" stopIfTrue="1">
      <formula>100</formula>
    </cfRule>
  </conditionalFormatting>
  <conditionalFormatting sqref="AD4:AD25">
    <cfRule type="cellIs" priority="2" dxfId="1" operator="greaterThan" stopIfTrue="1">
      <formula>9</formula>
    </cfRule>
    <cfRule type="cellIs" priority="3" dxfId="2" operator="lessThan" stopIfTrue="1">
      <formula>4</formula>
    </cfRule>
  </conditionalFormatting>
  <conditionalFormatting sqref="AF3:AJ25">
    <cfRule type="cellIs" priority="4" dxfId="1" operator="greaterThan" stopIfTrue="1">
      <formula>90</formula>
    </cfRule>
    <cfRule type="cellIs" priority="5" dxfId="2" operator="lessThan" stopIfTrue="1">
      <formula>35</formula>
    </cfRule>
  </conditionalFormatting>
  <printOptions/>
  <pageMargins left="0.4" right="0.33" top="0.98" bottom="1" header="0.4921259845" footer="0.4921259845"/>
  <pageSetup horizontalDpi="600" verticalDpi="600" orientation="landscape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A93">
      <selection activeCell="A112" sqref="A112"/>
    </sheetView>
  </sheetViews>
  <sheetFormatPr defaultColWidth="11.421875" defaultRowHeight="12.75"/>
  <cols>
    <col min="1" max="1" width="7.421875" style="0" bestFit="1" customWidth="1"/>
    <col min="2" max="2" width="6.8515625" style="0" bestFit="1" customWidth="1"/>
    <col min="3" max="3" width="4.8515625" style="0" bestFit="1" customWidth="1"/>
  </cols>
  <sheetData>
    <row r="1" spans="1:3" ht="12.75">
      <c r="A1" t="s">
        <v>3</v>
      </c>
      <c r="B1" t="s">
        <v>7</v>
      </c>
      <c r="C1" t="s">
        <v>4</v>
      </c>
    </row>
    <row r="2" spans="1:3" ht="12.75">
      <c r="A2">
        <v>0</v>
      </c>
      <c r="B2">
        <v>0</v>
      </c>
      <c r="C2">
        <v>6</v>
      </c>
    </row>
    <row r="3" spans="1:3" ht="12.75">
      <c r="A3">
        <v>1</v>
      </c>
      <c r="B3">
        <v>0</v>
      </c>
      <c r="C3">
        <v>6</v>
      </c>
    </row>
    <row r="4" spans="1:3" ht="12.75">
      <c r="A4">
        <v>2</v>
      </c>
      <c r="B4">
        <v>0</v>
      </c>
      <c r="C4">
        <v>6</v>
      </c>
    </row>
    <row r="5" spans="1:3" ht="12.75">
      <c r="A5">
        <v>3</v>
      </c>
      <c r="B5">
        <v>0</v>
      </c>
      <c r="C5">
        <v>6</v>
      </c>
    </row>
    <row r="6" spans="1:3" ht="12.75">
      <c r="A6">
        <v>4</v>
      </c>
      <c r="B6">
        <v>0</v>
      </c>
      <c r="C6">
        <v>6</v>
      </c>
    </row>
    <row r="7" spans="1:3" ht="12.75">
      <c r="A7">
        <v>5</v>
      </c>
      <c r="B7">
        <v>0</v>
      </c>
      <c r="C7">
        <v>6</v>
      </c>
    </row>
    <row r="8" spans="1:3" ht="12.75">
      <c r="A8">
        <v>6</v>
      </c>
      <c r="B8">
        <v>0</v>
      </c>
      <c r="C8">
        <v>6</v>
      </c>
    </row>
    <row r="9" spans="1:3" ht="12.75">
      <c r="A9">
        <v>7</v>
      </c>
      <c r="B9">
        <v>0</v>
      </c>
      <c r="C9">
        <v>6</v>
      </c>
    </row>
    <row r="10" spans="1:3" ht="12.75">
      <c r="A10">
        <v>8</v>
      </c>
      <c r="B10">
        <v>0</v>
      </c>
      <c r="C10">
        <v>6</v>
      </c>
    </row>
    <row r="11" spans="1:3" ht="12.75">
      <c r="A11">
        <v>9</v>
      </c>
      <c r="B11">
        <v>0</v>
      </c>
      <c r="C11">
        <v>6</v>
      </c>
    </row>
    <row r="12" spans="1:3" ht="12.75">
      <c r="A12">
        <v>10</v>
      </c>
      <c r="B12">
        <v>0</v>
      </c>
      <c r="C12">
        <v>6</v>
      </c>
    </row>
    <row r="13" spans="1:3" ht="12.75">
      <c r="A13">
        <v>11</v>
      </c>
      <c r="B13">
        <v>0</v>
      </c>
      <c r="C13">
        <v>6</v>
      </c>
    </row>
    <row r="14" spans="1:3" ht="12.75">
      <c r="A14">
        <v>12</v>
      </c>
      <c r="B14">
        <v>0</v>
      </c>
      <c r="C14">
        <v>6</v>
      </c>
    </row>
    <row r="15" spans="1:3" ht="12.75">
      <c r="A15">
        <v>13</v>
      </c>
      <c r="B15">
        <v>0</v>
      </c>
      <c r="C15">
        <v>6</v>
      </c>
    </row>
    <row r="16" spans="1:3" ht="12.75">
      <c r="A16">
        <v>14</v>
      </c>
      <c r="B16">
        <v>0</v>
      </c>
      <c r="C16">
        <v>6</v>
      </c>
    </row>
    <row r="17" spans="1:3" ht="12.75">
      <c r="A17">
        <v>15</v>
      </c>
      <c r="B17">
        <v>0</v>
      </c>
      <c r="C17">
        <v>6</v>
      </c>
    </row>
    <row r="18" spans="1:3" ht="12.75">
      <c r="A18">
        <v>16</v>
      </c>
      <c r="B18">
        <v>0</v>
      </c>
      <c r="C18">
        <v>6</v>
      </c>
    </row>
    <row r="19" spans="1:3" ht="12.75">
      <c r="A19">
        <v>17</v>
      </c>
      <c r="B19">
        <v>0</v>
      </c>
      <c r="C19">
        <v>6</v>
      </c>
    </row>
    <row r="20" spans="1:3" ht="12.75">
      <c r="A20">
        <v>18</v>
      </c>
      <c r="B20">
        <v>0</v>
      </c>
      <c r="C20">
        <v>6</v>
      </c>
    </row>
    <row r="21" spans="1:3" ht="12.75">
      <c r="A21">
        <v>19</v>
      </c>
      <c r="B21">
        <v>0</v>
      </c>
      <c r="C21">
        <v>6</v>
      </c>
    </row>
    <row r="22" spans="1:3" ht="12.75">
      <c r="A22">
        <v>20</v>
      </c>
      <c r="B22">
        <v>1</v>
      </c>
      <c r="C22">
        <v>5</v>
      </c>
    </row>
    <row r="23" spans="1:3" ht="12.75">
      <c r="A23">
        <v>21</v>
      </c>
      <c r="B23">
        <v>1</v>
      </c>
      <c r="C23">
        <v>5</v>
      </c>
    </row>
    <row r="24" spans="1:3" ht="12.75">
      <c r="A24">
        <v>22</v>
      </c>
      <c r="B24">
        <v>1</v>
      </c>
      <c r="C24">
        <v>5</v>
      </c>
    </row>
    <row r="25" spans="1:3" ht="12.75">
      <c r="A25">
        <v>23</v>
      </c>
      <c r="B25">
        <v>1</v>
      </c>
      <c r="C25">
        <v>5</v>
      </c>
    </row>
    <row r="26" spans="1:3" ht="12.75">
      <c r="A26">
        <v>24</v>
      </c>
      <c r="B26">
        <v>1</v>
      </c>
      <c r="C26">
        <v>5</v>
      </c>
    </row>
    <row r="27" spans="1:3" ht="12.75">
      <c r="A27">
        <v>25</v>
      </c>
      <c r="B27">
        <v>1</v>
      </c>
      <c r="C27">
        <v>5</v>
      </c>
    </row>
    <row r="28" spans="1:3" ht="12.75">
      <c r="A28">
        <v>26</v>
      </c>
      <c r="B28">
        <v>1</v>
      </c>
      <c r="C28">
        <v>5</v>
      </c>
    </row>
    <row r="29" spans="1:3" ht="12.75">
      <c r="A29">
        <v>27</v>
      </c>
      <c r="B29">
        <v>2</v>
      </c>
      <c r="C29">
        <v>5</v>
      </c>
    </row>
    <row r="30" spans="1:3" ht="12.75">
      <c r="A30">
        <v>28</v>
      </c>
      <c r="B30">
        <v>2</v>
      </c>
      <c r="C30">
        <v>5</v>
      </c>
    </row>
    <row r="31" spans="1:3" ht="12.75">
      <c r="A31">
        <v>29</v>
      </c>
      <c r="B31">
        <v>2</v>
      </c>
      <c r="C31">
        <v>5</v>
      </c>
    </row>
    <row r="32" spans="1:3" ht="12.75">
      <c r="A32">
        <v>30</v>
      </c>
      <c r="B32">
        <v>2</v>
      </c>
      <c r="C32">
        <v>5</v>
      </c>
    </row>
    <row r="33" spans="1:3" ht="12.75">
      <c r="A33">
        <v>31</v>
      </c>
      <c r="B33">
        <v>2</v>
      </c>
      <c r="C33">
        <v>5</v>
      </c>
    </row>
    <row r="34" spans="1:3" ht="12.75">
      <c r="A34">
        <v>32</v>
      </c>
      <c r="B34">
        <v>2</v>
      </c>
      <c r="C34">
        <v>5</v>
      </c>
    </row>
    <row r="35" spans="1:3" ht="12.75">
      <c r="A35">
        <v>33</v>
      </c>
      <c r="B35">
        <v>3</v>
      </c>
      <c r="C35">
        <v>5</v>
      </c>
    </row>
    <row r="36" spans="1:3" ht="12.75">
      <c r="A36">
        <v>34</v>
      </c>
      <c r="B36">
        <v>3</v>
      </c>
      <c r="C36">
        <v>5</v>
      </c>
    </row>
    <row r="37" spans="1:3" ht="12.75">
      <c r="A37">
        <v>35</v>
      </c>
      <c r="B37">
        <v>3</v>
      </c>
      <c r="C37">
        <v>5</v>
      </c>
    </row>
    <row r="38" spans="1:3" ht="12.75">
      <c r="A38">
        <v>36</v>
      </c>
      <c r="B38">
        <v>3</v>
      </c>
      <c r="C38">
        <v>5</v>
      </c>
    </row>
    <row r="39" spans="1:3" ht="12.75">
      <c r="A39">
        <v>37</v>
      </c>
      <c r="B39">
        <v>3</v>
      </c>
      <c r="C39">
        <v>5</v>
      </c>
    </row>
    <row r="40" spans="1:3" ht="12.75">
      <c r="A40">
        <v>38</v>
      </c>
      <c r="B40">
        <v>3</v>
      </c>
      <c r="C40">
        <v>5</v>
      </c>
    </row>
    <row r="41" spans="1:3" ht="12.75">
      <c r="A41">
        <v>39</v>
      </c>
      <c r="B41">
        <v>3</v>
      </c>
      <c r="C41">
        <v>5</v>
      </c>
    </row>
    <row r="42" spans="1:3" ht="12.75">
      <c r="A42">
        <v>40</v>
      </c>
      <c r="B42">
        <v>3</v>
      </c>
      <c r="C42">
        <v>5</v>
      </c>
    </row>
    <row r="43" spans="1:3" ht="12.75">
      <c r="A43">
        <v>41</v>
      </c>
      <c r="B43">
        <v>4</v>
      </c>
      <c r="C43">
        <v>4</v>
      </c>
    </row>
    <row r="44" spans="1:3" ht="12.75">
      <c r="A44">
        <v>42</v>
      </c>
      <c r="B44">
        <v>4</v>
      </c>
      <c r="C44">
        <v>4</v>
      </c>
    </row>
    <row r="45" spans="1:3" ht="12.75">
      <c r="A45">
        <v>43</v>
      </c>
      <c r="B45">
        <v>4</v>
      </c>
      <c r="C45">
        <v>4</v>
      </c>
    </row>
    <row r="46" spans="1:3" ht="12.75">
      <c r="A46">
        <v>44</v>
      </c>
      <c r="B46">
        <v>4</v>
      </c>
      <c r="C46">
        <v>4</v>
      </c>
    </row>
    <row r="47" spans="1:3" ht="12.75">
      <c r="A47">
        <v>45</v>
      </c>
      <c r="B47">
        <v>4</v>
      </c>
      <c r="C47">
        <v>4</v>
      </c>
    </row>
    <row r="48" spans="1:3" ht="12.75">
      <c r="A48">
        <v>46</v>
      </c>
      <c r="B48">
        <v>5</v>
      </c>
      <c r="C48">
        <v>4</v>
      </c>
    </row>
    <row r="49" spans="1:3" ht="12.75">
      <c r="A49">
        <v>47</v>
      </c>
      <c r="B49">
        <v>5</v>
      </c>
      <c r="C49">
        <v>4</v>
      </c>
    </row>
    <row r="50" spans="1:3" ht="12.75">
      <c r="A50">
        <v>48</v>
      </c>
      <c r="B50">
        <v>5</v>
      </c>
      <c r="C50">
        <v>4</v>
      </c>
    </row>
    <row r="51" spans="1:3" ht="12.75">
      <c r="A51">
        <v>49</v>
      </c>
      <c r="B51">
        <v>5</v>
      </c>
      <c r="C51">
        <v>4</v>
      </c>
    </row>
    <row r="52" spans="1:3" ht="12.75">
      <c r="A52">
        <v>50</v>
      </c>
      <c r="B52">
        <v>5</v>
      </c>
      <c r="C52">
        <v>4</v>
      </c>
    </row>
    <row r="53" spans="1:3" ht="12.75">
      <c r="A53">
        <v>51</v>
      </c>
      <c r="B53">
        <v>6</v>
      </c>
      <c r="C53">
        <v>4</v>
      </c>
    </row>
    <row r="54" spans="1:3" ht="12.75">
      <c r="A54">
        <v>52</v>
      </c>
      <c r="B54">
        <v>6</v>
      </c>
      <c r="C54">
        <v>4</v>
      </c>
    </row>
    <row r="55" spans="1:3" ht="12.75">
      <c r="A55">
        <v>53</v>
      </c>
      <c r="B55">
        <v>6</v>
      </c>
      <c r="C55">
        <v>4</v>
      </c>
    </row>
    <row r="56" spans="1:3" ht="12.75">
      <c r="A56">
        <v>54</v>
      </c>
      <c r="B56">
        <v>6</v>
      </c>
      <c r="C56">
        <v>4</v>
      </c>
    </row>
    <row r="57" spans="1:3" ht="12.75">
      <c r="A57">
        <v>55</v>
      </c>
      <c r="B57">
        <v>6</v>
      </c>
      <c r="C57">
        <v>4</v>
      </c>
    </row>
    <row r="58" spans="1:3" ht="12.75">
      <c r="A58">
        <v>56</v>
      </c>
      <c r="B58">
        <v>7</v>
      </c>
      <c r="C58">
        <v>3</v>
      </c>
    </row>
    <row r="59" spans="1:3" ht="12.75">
      <c r="A59">
        <v>57</v>
      </c>
      <c r="B59">
        <v>7</v>
      </c>
      <c r="C59">
        <v>3</v>
      </c>
    </row>
    <row r="60" spans="1:3" ht="12.75">
      <c r="A60">
        <v>58</v>
      </c>
      <c r="B60">
        <v>7</v>
      </c>
      <c r="C60">
        <v>3</v>
      </c>
    </row>
    <row r="61" spans="1:3" ht="12.75">
      <c r="A61">
        <v>59</v>
      </c>
      <c r="B61">
        <v>7</v>
      </c>
      <c r="C61">
        <v>3</v>
      </c>
    </row>
    <row r="62" spans="1:3" ht="12.75">
      <c r="A62">
        <v>60</v>
      </c>
      <c r="B62">
        <v>7</v>
      </c>
      <c r="C62">
        <v>3</v>
      </c>
    </row>
    <row r="63" spans="1:3" ht="12.75">
      <c r="A63">
        <v>61</v>
      </c>
      <c r="B63">
        <v>8</v>
      </c>
      <c r="C63">
        <v>3</v>
      </c>
    </row>
    <row r="64" spans="1:3" ht="12.75">
      <c r="A64">
        <v>62</v>
      </c>
      <c r="B64">
        <v>8</v>
      </c>
      <c r="C64">
        <v>3</v>
      </c>
    </row>
    <row r="65" spans="1:3" ht="12.75">
      <c r="A65">
        <v>63</v>
      </c>
      <c r="B65">
        <v>8</v>
      </c>
      <c r="C65">
        <v>3</v>
      </c>
    </row>
    <row r="66" spans="1:3" ht="12.75">
      <c r="A66">
        <v>64</v>
      </c>
      <c r="B66">
        <v>8</v>
      </c>
      <c r="C66">
        <v>3</v>
      </c>
    </row>
    <row r="67" spans="1:3" ht="12.75">
      <c r="A67">
        <v>65</v>
      </c>
      <c r="B67">
        <v>9</v>
      </c>
      <c r="C67">
        <v>3</v>
      </c>
    </row>
    <row r="68" spans="1:3" ht="12.75">
      <c r="A68">
        <v>66</v>
      </c>
      <c r="B68">
        <v>9</v>
      </c>
      <c r="C68">
        <v>3</v>
      </c>
    </row>
    <row r="69" spans="1:3" ht="12.75">
      <c r="A69">
        <v>67</v>
      </c>
      <c r="B69">
        <v>9</v>
      </c>
      <c r="C69">
        <v>3</v>
      </c>
    </row>
    <row r="70" spans="1:3" ht="12.75">
      <c r="A70">
        <v>68</v>
      </c>
      <c r="B70">
        <v>9</v>
      </c>
      <c r="C70">
        <v>3</v>
      </c>
    </row>
    <row r="71" spans="1:3" ht="12.75">
      <c r="A71">
        <v>69</v>
      </c>
      <c r="B71">
        <v>9</v>
      </c>
      <c r="C71">
        <v>3</v>
      </c>
    </row>
    <row r="72" spans="1:3" ht="12.75">
      <c r="A72">
        <v>70</v>
      </c>
      <c r="B72">
        <v>9</v>
      </c>
      <c r="C72">
        <v>3</v>
      </c>
    </row>
    <row r="73" spans="1:3" ht="12.75">
      <c r="A73">
        <v>71</v>
      </c>
      <c r="B73">
        <v>10</v>
      </c>
      <c r="C73">
        <v>2</v>
      </c>
    </row>
    <row r="74" spans="1:3" ht="12.75">
      <c r="A74">
        <v>72</v>
      </c>
      <c r="B74">
        <v>10</v>
      </c>
      <c r="C74">
        <v>2</v>
      </c>
    </row>
    <row r="75" spans="1:3" ht="12.75">
      <c r="A75">
        <v>73</v>
      </c>
      <c r="B75">
        <v>10</v>
      </c>
      <c r="C75">
        <v>2</v>
      </c>
    </row>
    <row r="76" spans="1:3" ht="12.75">
      <c r="A76">
        <v>74</v>
      </c>
      <c r="B76">
        <v>10</v>
      </c>
      <c r="C76">
        <v>2</v>
      </c>
    </row>
    <row r="77" spans="1:3" ht="12.75">
      <c r="A77">
        <v>75</v>
      </c>
      <c r="B77">
        <v>10</v>
      </c>
      <c r="C77">
        <v>2</v>
      </c>
    </row>
    <row r="78" spans="1:3" ht="12.75">
      <c r="A78">
        <v>76</v>
      </c>
      <c r="B78">
        <v>11</v>
      </c>
      <c r="C78">
        <v>2</v>
      </c>
    </row>
    <row r="79" spans="1:3" ht="12.75">
      <c r="A79">
        <v>77</v>
      </c>
      <c r="B79">
        <v>11</v>
      </c>
      <c r="C79">
        <v>2</v>
      </c>
    </row>
    <row r="80" spans="1:3" ht="12.75">
      <c r="A80">
        <v>78</v>
      </c>
      <c r="B80">
        <v>11</v>
      </c>
      <c r="C80">
        <v>2</v>
      </c>
    </row>
    <row r="81" spans="1:3" ht="12.75">
      <c r="A81">
        <v>79</v>
      </c>
      <c r="B81">
        <v>11</v>
      </c>
      <c r="C81">
        <v>2</v>
      </c>
    </row>
    <row r="82" spans="1:3" ht="12.75">
      <c r="A82">
        <v>80</v>
      </c>
      <c r="B82">
        <v>11</v>
      </c>
      <c r="C82">
        <v>2</v>
      </c>
    </row>
    <row r="83" spans="1:3" ht="12.75">
      <c r="A83">
        <v>81</v>
      </c>
      <c r="B83">
        <v>12</v>
      </c>
      <c r="C83">
        <v>2</v>
      </c>
    </row>
    <row r="84" spans="1:3" ht="12.75">
      <c r="A84">
        <v>82</v>
      </c>
      <c r="B84">
        <v>12</v>
      </c>
      <c r="C84">
        <v>2</v>
      </c>
    </row>
    <row r="85" spans="1:3" ht="12.75">
      <c r="A85">
        <v>83</v>
      </c>
      <c r="B85">
        <v>12</v>
      </c>
      <c r="C85">
        <v>2</v>
      </c>
    </row>
    <row r="86" spans="1:3" ht="12.75">
      <c r="A86">
        <v>84</v>
      </c>
      <c r="B86">
        <v>12</v>
      </c>
      <c r="C86">
        <v>2</v>
      </c>
    </row>
    <row r="87" spans="1:3" ht="12.75">
      <c r="A87">
        <v>85</v>
      </c>
      <c r="B87">
        <v>12</v>
      </c>
      <c r="C87">
        <v>2</v>
      </c>
    </row>
    <row r="88" spans="1:3" ht="12.75">
      <c r="A88">
        <v>86</v>
      </c>
      <c r="B88">
        <v>13</v>
      </c>
      <c r="C88">
        <v>1</v>
      </c>
    </row>
    <row r="89" spans="1:3" ht="12.75">
      <c r="A89">
        <v>87</v>
      </c>
      <c r="B89">
        <v>13</v>
      </c>
      <c r="C89">
        <v>1</v>
      </c>
    </row>
    <row r="90" spans="1:3" ht="12.75">
      <c r="A90">
        <v>88</v>
      </c>
      <c r="B90">
        <v>13</v>
      </c>
      <c r="C90">
        <v>1</v>
      </c>
    </row>
    <row r="91" spans="1:3" ht="12.75">
      <c r="A91">
        <v>89</v>
      </c>
      <c r="B91">
        <v>13</v>
      </c>
      <c r="C91">
        <v>1</v>
      </c>
    </row>
    <row r="92" spans="1:3" ht="12.75">
      <c r="A92">
        <v>90</v>
      </c>
      <c r="B92">
        <v>13</v>
      </c>
      <c r="C92">
        <v>1</v>
      </c>
    </row>
    <row r="93" spans="1:3" ht="12.75">
      <c r="A93">
        <v>91</v>
      </c>
      <c r="B93">
        <v>14</v>
      </c>
      <c r="C93">
        <v>1</v>
      </c>
    </row>
    <row r="94" spans="1:3" ht="12.75">
      <c r="A94">
        <v>92</v>
      </c>
      <c r="B94">
        <v>14</v>
      </c>
      <c r="C94">
        <v>1</v>
      </c>
    </row>
    <row r="95" spans="1:3" ht="12.75">
      <c r="A95">
        <v>93</v>
      </c>
      <c r="B95">
        <v>14</v>
      </c>
      <c r="C95">
        <v>1</v>
      </c>
    </row>
    <row r="96" spans="1:3" ht="12.75">
      <c r="A96">
        <v>94</v>
      </c>
      <c r="B96">
        <v>14</v>
      </c>
      <c r="C96">
        <v>1</v>
      </c>
    </row>
    <row r="97" spans="1:3" ht="12.75">
      <c r="A97">
        <v>95</v>
      </c>
      <c r="B97">
        <v>14</v>
      </c>
      <c r="C97">
        <v>1</v>
      </c>
    </row>
    <row r="98" spans="1:3" ht="12.75">
      <c r="A98">
        <v>96</v>
      </c>
      <c r="B98">
        <v>15</v>
      </c>
      <c r="C98">
        <v>1</v>
      </c>
    </row>
    <row r="99" spans="1:3" ht="12.75">
      <c r="A99">
        <v>97</v>
      </c>
      <c r="B99">
        <v>15</v>
      </c>
      <c r="C99">
        <v>1</v>
      </c>
    </row>
    <row r="100" spans="1:3" ht="12.75">
      <c r="A100">
        <v>98</v>
      </c>
      <c r="B100">
        <v>15</v>
      </c>
      <c r="C100">
        <v>1</v>
      </c>
    </row>
    <row r="101" spans="1:3" ht="12.75">
      <c r="A101">
        <v>99</v>
      </c>
      <c r="B101">
        <v>15</v>
      </c>
      <c r="C101">
        <v>1</v>
      </c>
    </row>
    <row r="102" spans="1:3" ht="12.75">
      <c r="A102">
        <v>100</v>
      </c>
      <c r="B102">
        <v>15</v>
      </c>
      <c r="C102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 Göttingen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Ernst Kraus</dc:creator>
  <cp:keywords/>
  <dc:description/>
  <cp:lastModifiedBy>Martin Ernst Kraus</cp:lastModifiedBy>
  <cp:lastPrinted>2015-01-18T19:42:26Z</cp:lastPrinted>
  <dcterms:created xsi:type="dcterms:W3CDTF">2006-04-27T17:34:00Z</dcterms:created>
  <dcterms:modified xsi:type="dcterms:W3CDTF">2015-05-06T10:35:58Z</dcterms:modified>
  <cp:category/>
  <cp:version/>
  <cp:contentType/>
  <cp:contentStatus/>
</cp:coreProperties>
</file>